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4000" windowHeight="9600" firstSheet="1" activeTab="3"/>
  </bookViews>
  <sheets>
    <sheet name="NASLOVNA" sheetId="4" r:id="rId1"/>
    <sheet name="TROŠ-GR-OB" sheetId="1" r:id="rId2"/>
    <sheet name="STROJARSKE INSTALACIJE" sheetId="2" r:id="rId3"/>
    <sheet name="ELEKTROINSTALACIJE" sheetId="3" r:id="rId4"/>
    <sheet name="KONAČNA REKAPITULACIJA" sheetId="6" r:id="rId5"/>
  </sheets>
  <definedNames>
    <definedName name="Excel_BuiltIn_Print_Area_1_1">'TROŠ-GR-OB'!$A$1:$F$599</definedName>
    <definedName name="_xlnm.Print_Area" localSheetId="1">'TROŠ-GR-OB'!$A$1:$F$599</definedName>
    <definedName name="_xlnm.Print_Titles" localSheetId="1">'TROŠ-GR-OB'!$1:$1</definedName>
  </definedNames>
  <calcPr calcId="162913"/>
</workbook>
</file>

<file path=xl/sharedStrings.xml><?xml version="1.0" encoding="utf-8"?>
<sst xmlns="http://schemas.openxmlformats.org/spreadsheetml/2006/main" count="1474" uniqueCount="748">
  <si>
    <t>POZ</t>
  </si>
  <si>
    <t>OPIS RADA</t>
  </si>
  <si>
    <t>JEDINICA MJERE</t>
  </si>
  <si>
    <t>KOLIČINA</t>
  </si>
  <si>
    <t>JEDINIČNA CIJENA</t>
  </si>
  <si>
    <t>UKUPNA CIJENA</t>
  </si>
  <si>
    <t>2.</t>
  </si>
  <si>
    <t>1.</t>
  </si>
  <si>
    <t>- vel. do 2 m2</t>
  </si>
  <si>
    <t>kom</t>
  </si>
  <si>
    <t>- vel preko 2m2</t>
  </si>
  <si>
    <t>m2</t>
  </si>
  <si>
    <t>UKUPNO I.</t>
  </si>
  <si>
    <t xml:space="preserve">OPĆI OPIS </t>
  </si>
  <si>
    <t>UKUPNO II.</t>
  </si>
  <si>
    <t>UKUPNO III.</t>
  </si>
  <si>
    <t>UKUPNO IV.</t>
  </si>
  <si>
    <t>UKUPNO :</t>
  </si>
  <si>
    <t>PDV  25%</t>
  </si>
  <si>
    <t>SVEUKUPNO :</t>
  </si>
  <si>
    <t>I   DEMONTAŽE  I RUŠENJA</t>
  </si>
  <si>
    <t>Napomena: sve mjere provjeriti na licu mjesta prije izrade, a sve izvesti prema općem opisu.</t>
  </si>
  <si>
    <t>3.</t>
  </si>
  <si>
    <t>4.</t>
  </si>
  <si>
    <t>5.</t>
  </si>
  <si>
    <t>Prozore i vrata izraditi  od PVC profila sa 5 komora, 3 brtve, ugradbene dubine 74 mm, Uf=1,3 W/m2K, Uw=1,4 W/m2K. Okov sigurnosni - sve točke zatvaranja sa sigurnosnim pločicama. Staklo dvoslojno ukupne debljine 24 mm (4+16+4 mm . 1. staklo Low-e) (pvc distancer) Ug= 1,1 W/m2K. Ukupna vrijednost Uw = 1,4 W/m2K. Boja stolarije bijela. S unutarnje strane ugraditi PVC prozorsku klupčicu. Obračun po kom. sve komplet.</t>
  </si>
  <si>
    <t>UKUPNO V.</t>
  </si>
  <si>
    <t>UKUPNO VI.</t>
  </si>
  <si>
    <t>UKUPNO VII.</t>
  </si>
  <si>
    <t>Obrada podnožja zgrade ekstrudiranim polistirenom (33 kg/m3) XPS prema HRN EN 13164 , debljine  8,00 cm , postavljenog na sloj polimernog ljepila. Preko polistirena postaviti sloj polimerne cementne žbuke ( Baumit StarContakt, ili jednako vrijedne ---------------------------------- ) ,u dva sloja, sa alkalno otpornom staklenom mrežicom( min. 160 g/m2 Baumit open Tex, ili jednako vrijednom --------------------------------- ) , debljine 0,5 cm. Ploče dodatno pričvrstiti tipskim držačima ( min. 10 kom/m2 Baumit H1 ECO, ili jednako vrijednim -------------------------------- ) ubušenim u podnožje zgrade prema uputama proizvođača. Na sve spojeve na uglovima potrebno je ugraditi PVC kutni profil s mrežicom ( Baumit KantenSchutz mit Gewebe-Kunststoff, ili jednako vrijedan -----------------------------------). Nakon nanošenja polimerne cementne žbuke potrebno je nanijeti sloj jednokomponentne fleksibilne mase za izolaciju protiv vlage ( SockelSchutz Flexibel, ili jednako vrijedne ----------------------------------), koja šprica u području podnožja.Nakon nanošenja sloja za izolaciju potrebno je nanijeti univerzalni predpremaz ( Baumit UniPrimer, ili jednako vrijedan -----------------------------------). Završnu obradu podnožja zgrade izvesti organski vezanom tankoslojnom pastoznom žbukom za zaribavanje      Baumit GranoporTop, ili jednako vrijednom -------------------------------------) , granulacije 2 mm . Komplet sa svim materijalom potrebnim prema uputama proizvođača. Obračun po m2 .</t>
  </si>
  <si>
    <t>Izvedba armirano cementnog estriha d=5 cm, armiranog sa polipropilenskim vlaknima, na spoju poda i zida postaviti dilatacijske trake od EPS-a d=1 cm . Obračun po m2 sve komplet .</t>
  </si>
  <si>
    <t>Demontaža - vađenje postojećih drvenih, te PVC prozora i vrata . Prilikom demontaže i vađenja stolarije potrebno je voditi računa da ne dođe do oštećenja unutrašnjosti  prostorija ( oštećenja podova, zidova , namještaja... ). Prilikom demontaže potrebno je demontirati i unutarnju prozorsku klupčicu. Demontirane prozore i vrata odvesti na ovlaštenu deponiju za zbrinjavanje otpada u skladu sa Zakonom. Obračun po kom. sve komplet.</t>
  </si>
  <si>
    <t>m3</t>
  </si>
  <si>
    <t xml:space="preserve">5. </t>
  </si>
  <si>
    <t>6.</t>
  </si>
  <si>
    <t>Uklanjanje grmlja i šiblja promjera Φ do 10 cm. U cijenu uključen sav potrebit rad, odvoz na ovlaštenu deponiju u skaldu sa zakonom te ispunjavanje udubina nastalih vađenjem panjeva istima materijalom kakav je u okolnom terenu te zbijanje do propisane zbijenosti. Obračun se vrši po m2 zarasle površine.</t>
  </si>
  <si>
    <t>7.</t>
  </si>
  <si>
    <t>kada</t>
  </si>
  <si>
    <t>wc školjka</t>
  </si>
  <si>
    <t xml:space="preserve">umivaonik s ogledalom </t>
  </si>
  <si>
    <t>8.</t>
  </si>
  <si>
    <t>9.</t>
  </si>
  <si>
    <t>Rušenje pregradnih zidova izvedenih od pune opeke zajedno za žbukom i keramičkim pločicama te probijanje novih otvora. Debljina pregradnih zidova 15 i 30 cm. Kod probijanja otvora zid prethodno osigurati od rušenja čeličnim profilima. U cijenu uračunat sav potrebit rad te odvoz na ovlaštenu deponiju u skladu sa zakonom. Obračun se vrši prema m3 srušenog zida.</t>
  </si>
  <si>
    <t xml:space="preserve">Probijanje otvora u vanjskim i unuturanjim nosivim zidovima izvedenim od pune opeke debljine 45 cm zajedno sa žbukom i ker. Pločicama. Zid prethodno osigurati od rušenja čeličnim profilima.U cijenu uračunat sav potrebit rad i odvoz na ovlaštenu deponiju u skladu sa zakonom. Obračun po m3 srušenog zida. </t>
  </si>
  <si>
    <t>Demontaža postojećih žljebova krovne odvodnje,  transport i deponiranje na gradilišnu deponiju koju odredi investitor, te ponovna montaža i prilagodba novoj fasadnoj oblozi, uključivo nabava svog materijala, doprema i montaža nosača žljebova, produžnih limova  od pocinčanog lima plastificiranog u boju kao postojeći  nakon završetka građevinsko-obrtničkih radova, sav osnovni i pomoćni rad i materijal do potpune funkcionalne gotovosti.</t>
  </si>
  <si>
    <t>Strojni iskop zemlje III. kategorije za izvedbu trakastih temelja. Obračun se vrši prema m3 stvarno iskopanog materijala su sraslome stanju.</t>
  </si>
  <si>
    <t>Ručni iskop zemlje III. kategorije za izvedbu trakastih temelja. Obračun se vrši prema m3 stvarno iskopanog materijala su sraslome stanju.</t>
  </si>
  <si>
    <t>Skidanje postojećih slojeva poda(vineplex pl, cem glazura okipor hidroizolacija) sve do postojeće betonske podloge. U cijenu uračunat sav potrebit rad te odvoz skinutog materijala na ovlaštenu deponiju. Obračun se vrši prema m2 poda.</t>
  </si>
  <si>
    <t>Odvoz viška zemlje od iskopa na gradsku deponiju. Obračun materijala po m³ u sraslome stanju.</t>
  </si>
  <si>
    <t>Nasipavanje ispod podnih ploča terase i ulaza zemljanim materijalom iz iskopa i nabijanjem u slojevima. Obračun po m³ sabijenog materijala.</t>
  </si>
  <si>
    <t xml:space="preserve">Betoniranje AB vanjskog stubišta betonom klase C 25/30 u izvedenoj trostranoj oplati. U cijenu uključen sav potrebit rad i materijal. Obračun prema m3 ugrađenog betona. </t>
  </si>
  <si>
    <t xml:space="preserve">Betoniranje AB stupova betonom klase C 25/30 u izvedenoj trostranoj oplati. U cijenu uključen sav potrebit materijal i rad. Obračun prema m3 ugrađenog betona. </t>
  </si>
  <si>
    <t>Betoniranje AB zidova betonom klase C 25/30 u izvedenoj četverostranoj oplati s otvorima. U cijenu uračunat sav potrebit rad i materijal. Obračun prema m3 ugrađenog betona.</t>
  </si>
  <si>
    <t>Betoniranje AB greda u izvedenoj trostranoj oplati betonom klase C 25/30. U cijenu uključen sav potrebit rad i materijal. Obračun prema m3 ugrađenog betona.</t>
  </si>
  <si>
    <t xml:space="preserve">Betoniranje AB horizontalnog serklaža u izvedenoj dvostranoj oplati betonom klase C 25/30. U cijenu uključen sav potrebit rad i materijal. Obračun prema m3 ugrađenog betona. </t>
  </si>
  <si>
    <t>Betoniranje AB kosih serklaža u izvedenoj dvostranoj oplati betonom klase C 25/30. U cijenu uključen sav potrebit rad i materijal. Obračun prema m3 ugrađenog betona.</t>
  </si>
  <si>
    <t>Dobava, ispravljanje, sječenje, savijanje, postava i vezivanje armature od betonskog čelika B500B te postava varenih armaturnih mreža MA 500/600 u svemu prema projektu. Obračun po kg ugrađene armature.</t>
  </si>
  <si>
    <t>kg</t>
  </si>
  <si>
    <t>(količina armature uzeta aproksimativno)</t>
  </si>
  <si>
    <t xml:space="preserve">III. BETONSKI I ARMIRANOBETONSKI RADOVI </t>
  </si>
  <si>
    <t xml:space="preserve">II. ZEMLJANI RADOVI </t>
  </si>
  <si>
    <t>IV.  ZIDARSKI RADOVI</t>
  </si>
  <si>
    <t>Zidanje nosivih i konstruktivnih zidova (uključujući i zabatne zidove) blok opekom u produženom mortu. U cijenu uključen sav potrebit rad, materijal i pribor te skela. Obračun po m³ izvedenog zida.</t>
  </si>
  <si>
    <t>Zidanje unutrašnjih i vanjskih zidova (zatvaranje otvora) punom opekom NFu produženom mortu. U cijenu uključen sav potrebit rad, materijal i pribor te skela. Obračun po m³ izvedenog zida.</t>
  </si>
  <si>
    <t>Betoniranje temeljnih traka nabijanim betonom klase C 16/20. U cijenu uključen sav potrebit rad i materijal te postava EPS-a debljine 3,00 cm između postojeće zgrade i dogradnje. Obračun prema m3 ugrađenog betona.</t>
  </si>
  <si>
    <t>Betoniranje nadtemelja u izvedenoj oplati. U cijenu uključen sav potrebit rad i materijal te postava EPS-a debljine 3,00 cm između postojeće zgrade i dogradnje. Obračun prema m3 ugrađenog betona.</t>
  </si>
  <si>
    <t>Zidanje pregradnih zidova punom opekom debljine 12 cm. U cijenu uključen sav potrebit rad, materijal i pribor. Obračun po m² izvedenog zida.</t>
  </si>
  <si>
    <t>Zidanje pregradnih zidova prezidnim blokom debljine 15 cm. U cijenu uključen sav potrebit rad, materijal i pribor. Obračun po m² izvedenog zida.</t>
  </si>
  <si>
    <t>Dobava i postavljanje montažnih nadvoja nad vratima u pregradnim zidovima. Obračun po kom.</t>
  </si>
  <si>
    <t>Grubo i fino žbukanje zidova u p.c.m. M5 s prethodnim prskanjem rijetkim cem. mortom. U stavku uključiti sav rad, materijal i potrebnu skelu. Obračun po m².</t>
  </si>
  <si>
    <t>V.  TESARSKI RADOVI</t>
  </si>
  <si>
    <t>Izrada i postava oplate nadtemelja i rampi. Obračun po m² izvedene oplate.</t>
  </si>
  <si>
    <r>
      <t xml:space="preserve">Uklanjanje drveća promjera </t>
    </r>
    <r>
      <rPr>
        <sz val="14"/>
        <rFont val="Calibri"/>
        <family val="2"/>
      </rPr>
      <t>Φ</t>
    </r>
    <r>
      <rPr>
        <sz val="14"/>
        <rFont val="Arial Narrow"/>
        <family val="2"/>
      </rPr>
      <t xml:space="preserve"> većeg od 30 cm. U cijenu uključen sav potrebit rad, odvoz na ovlaštenu deponiju u skaldu sa zakonom te ispunjavanje udubina nastalih vađenjem panjeva istima materijalom kakav je u okolnom terenu te zbijanje do propisane zbijenosti. Obračun se vrši po komadu srušenog drva.</t>
    </r>
  </si>
  <si>
    <t>10.</t>
  </si>
  <si>
    <t>11.</t>
  </si>
  <si>
    <t>m'</t>
  </si>
  <si>
    <t>Demontaža postojećih sanitarnih uređeaja. Stavka obuhvaća demontažu i odspajanje od postojećih spojeva na instalaciju vodovoda i kanalizacije. U cijenu uključen sav potrebit rad, materijal te transport istih na ovlaštenu deponiju u skladu sa zakonom. Obračun po komadu sve komplet.</t>
  </si>
  <si>
    <t>Betoniranje AB podnih ploča natkrivene terase, ulaza i rampi u izvedenoj  oplati betonom klase C 25/30 U cijenu uključen sav potrebit rad i materijal. Obračun prema m3 ugrađenog betona.</t>
  </si>
  <si>
    <t>Izrada i postava donje oplate podnih ploča rampi i vanjskog stubišta. Obračun po m² izvedene oplate.</t>
  </si>
  <si>
    <t>Izrada i postava oplate AB stupova. Obračun po m² izvedene oplate.</t>
  </si>
  <si>
    <t>Izrada i postava oplate AB zidova. Otvore u zidu izvesti prema projektu. Obračun po m² izvedene oplate.</t>
  </si>
  <si>
    <t>Izrada i postava oplate greda, horizontalnih i kosih serklaža. Obračun po m² izvedene oplate.</t>
  </si>
  <si>
    <t>Izrada krovišta od jelove rezane građe II. klase. U cijenu uključena  i protuinsekticidna i fungicidna zaštita premazom. U cijenu uključen sav potreban rad i pribor. Krovište srednje složenosti. Obračun po m² kose površine krova.</t>
  </si>
  <si>
    <t>Nabava i montaža OSB ploča (pero/utor) 2500/625/18 mm na prethodno izvedenu nosivu krovnu konstrukciju (rogovi). Obračun po m² kose površine krova.</t>
  </si>
  <si>
    <t>Dobava i postavljanje vodonepropusne i paropropusne folije kvalitete kao "Tyvek" ili jednakovrijedne. Obračun po m² kose površine krova.</t>
  </si>
  <si>
    <t>Dodatno poletvavanje krova (kontraletve) letvama 5/3 cm. Letve premazati protufungicidnim sredstvom. U stavci obračunati sav potreban materijal, rad i potrebne prijenose. Obračun po m² kose površine krova.</t>
  </si>
  <si>
    <t>Letvanje krovišta letvama 5/3 cm. Letve premazati protufungicidnim sredstvom. U stavci obračunati sav potreban materijal, rad i potrebne prijenose. Obračun po m² kose površine krova.</t>
  </si>
  <si>
    <t>SVEUKUPNO GRAĐEVINSKI RADOVI:</t>
  </si>
  <si>
    <t>A</t>
  </si>
  <si>
    <t>GRAĐEVINSKI RADOVI</t>
  </si>
  <si>
    <t>B</t>
  </si>
  <si>
    <t>OBRTNIČKI RADOVI</t>
  </si>
  <si>
    <t>I.  LIMARSKI RADOVI</t>
  </si>
  <si>
    <r>
      <t>Izrada dobava i ugradnja vanjskih prozorskih klupčica od pocinčanog lima razvijene širine do 33 cm. Plastificirati u boji stolarije. Obračun po m</t>
    </r>
    <r>
      <rPr>
        <sz val="14"/>
        <rFont val="Calibri"/>
        <family val="2"/>
      </rPr>
      <t>’</t>
    </r>
    <r>
      <rPr>
        <sz val="12.75"/>
        <rFont val="Arial Narrow"/>
        <family val="2"/>
      </rPr>
      <t>.</t>
    </r>
  </si>
  <si>
    <r>
      <t>Izrada i montaža horizontalnih polukružnih oluka izrađenih od pocinčanog lima 0,60 mm, razvijene širine do 50 cm. Obračun po m</t>
    </r>
    <r>
      <rPr>
        <sz val="14"/>
        <rFont val="Calibri"/>
        <family val="2"/>
      </rPr>
      <t xml:space="preserve">’ </t>
    </r>
    <r>
      <rPr>
        <sz val="14"/>
        <rFont val="Arial Narrow"/>
        <family val="2"/>
      </rPr>
      <t>sve komplet s kukama</t>
    </r>
    <r>
      <rPr>
        <sz val="12.75"/>
        <rFont val="Arial Narrow"/>
        <family val="2"/>
      </rPr>
      <t>.</t>
    </r>
  </si>
  <si>
    <r>
      <t>Izrada i montaža vertikalnih cijevi promjera 12 cm izrađenih od pocinčanog lima debljine 0,60 mm. Ucijenu uključiti koljena i potrebne ogrlice. Obračun po m</t>
    </r>
    <r>
      <rPr>
        <sz val="14"/>
        <rFont val="Calibri"/>
        <family val="2"/>
      </rPr>
      <t>’</t>
    </r>
    <r>
      <rPr>
        <sz val="12.75"/>
        <rFont val="Arial Narrow"/>
        <family val="2"/>
      </rPr>
      <t>.</t>
    </r>
  </si>
  <si>
    <t>II.  KROVOPOKRIVAČKI RADOVI</t>
  </si>
  <si>
    <r>
      <t>Pokrivanje krova bojanim limom kvalitete kao "Lindap" ili jednakovrijedan s pričvrsnim materijalom. Ucijenu uključena sav potrebit rad i materijal. Obračun po m</t>
    </r>
    <r>
      <rPr>
        <vertAlign val="superscript"/>
        <sz val="14"/>
        <rFont val="Arial Narrow"/>
        <family val="2"/>
      </rPr>
      <t xml:space="preserve">2 </t>
    </r>
    <r>
      <rPr>
        <sz val="14"/>
        <rFont val="Arial Narrow"/>
        <family val="2"/>
      </rPr>
      <t>kose površine krova.</t>
    </r>
  </si>
  <si>
    <t>III.  IZOLATERSKI RADOVI</t>
  </si>
  <si>
    <r>
      <t>Izvedba hidroizolacije postojećih podova te podnih ploča na natkrivenoj terasi i ulazu s bitumenskom varenom ljepenkom V4 s predpremazom s resistolom.  Obračun po m</t>
    </r>
    <r>
      <rPr>
        <vertAlign val="superscript"/>
        <sz val="14"/>
        <rFont val="Arial Narrow"/>
        <family val="2"/>
      </rPr>
      <t xml:space="preserve">2 </t>
    </r>
    <r>
      <rPr>
        <sz val="14"/>
        <rFont val="Arial Narrow"/>
        <family val="2"/>
      </rPr>
      <t>sve komplet.</t>
    </r>
  </si>
  <si>
    <r>
      <t>Izvedba toplinske izolacije postojećih podova i poda ulaza s ekspadniranim polistirenom (EPS) d=8 cm HRN 13163.   Obračun po m</t>
    </r>
    <r>
      <rPr>
        <vertAlign val="superscript"/>
        <sz val="14"/>
        <rFont val="Arial Narrow"/>
        <family val="2"/>
      </rPr>
      <t xml:space="preserve">2 </t>
    </r>
    <r>
      <rPr>
        <sz val="14"/>
        <rFont val="Arial Narrow"/>
        <family val="2"/>
      </rPr>
      <t>sve komplet.</t>
    </r>
  </si>
  <si>
    <r>
      <t>Izvedba toplinske izolacije stropa iznda ulaza između rogova mineralnom vunom debljine d=25 cm. U stavku uračunati foliju s donje strane.  Obračun po m</t>
    </r>
    <r>
      <rPr>
        <vertAlign val="superscript"/>
        <sz val="14"/>
        <rFont val="Arial Narrow"/>
        <family val="2"/>
      </rPr>
      <t xml:space="preserve">2 </t>
    </r>
    <r>
      <rPr>
        <sz val="14"/>
        <rFont val="Arial Narrow"/>
        <family val="2"/>
      </rPr>
      <t>sve komplet.</t>
    </r>
  </si>
  <si>
    <t>IV.  SPUŠTENI STROPOVI</t>
  </si>
  <si>
    <r>
      <t>Dobava i postavljanje spuštenih stropova kvalitete kao "Knauf" ili jednakovrijedan s metalnom potkonstrukcijom u kuhinji, ostavi i prostoriji za pranje, sušenje i glačanje rublja, a sve prema uputama proizvođača. Strop se sastoji od dvostrukih vatrootpornih i vodootpornih impregniranih ploča d=1,25 cm učvršćenih na metalnu potkonstrukciju. Mineralna vuna d=15 cm postavlja se iznad ploča. U stavku urtačunati i ffoliju s donje strane. Obračun po m</t>
    </r>
    <r>
      <rPr>
        <vertAlign val="superscript"/>
        <sz val="14"/>
        <rFont val="Arial Narrow"/>
        <family val="2"/>
      </rPr>
      <t xml:space="preserve">2 </t>
    </r>
    <r>
      <rPr>
        <sz val="14"/>
        <rFont val="Arial Narrow"/>
        <family val="2"/>
      </rPr>
      <t>sve komplet.</t>
    </r>
  </si>
  <si>
    <r>
      <t>Dobava i postavljanje spuštenih stropova kvalitete kao "Knauf" ili jednakovrijedan s metalnom potkonstrukcijom u ostlalim prostorijama, a sve prema uputama proizvođača. Strop se sastoji od dvostrukih vatrootpornih ploča d=1,25 cm učvršćenih na metalnu potkonstrukciju. Mineralna vuna d=15 cm postavlja se iznad ploča. U stavku urtačunati i ffoliju s donje strane. Obračun po m</t>
    </r>
    <r>
      <rPr>
        <vertAlign val="superscript"/>
        <sz val="14"/>
        <rFont val="Arial Narrow"/>
        <family val="2"/>
      </rPr>
      <t xml:space="preserve">2 </t>
    </r>
    <r>
      <rPr>
        <sz val="14"/>
        <rFont val="Arial Narrow"/>
        <family val="2"/>
      </rPr>
      <t>sve komplet.</t>
    </r>
  </si>
  <si>
    <t>Dobava i postava višeslojne obloge kvalitete kao "GERFLOR TARALY" PREMIUM CONPACT (Brazilia/Indiana) po izboru projektanta i investitora. U stavku uključena i izrada izravnavajućeg sloja masom za izravnavanje u debljini od 1 do 2 mm, na suhu, čvrstu i ravnu podlogu. Dopuštene su granične vrijednosti neravnina gotove podloge mjerene na razmaju 2-7 m, 0,20-2mm, a dozvoljena vlažnost estriha je maksimalno 2% cm. Na ovako pripremljenu podlogu polaže se višeslojna fleksibilna PVC podna obloga s antibakterijskim i fungicidalnim tretmanom SANSOL, te PROTESCOL 2 trajnim zaštitnim tretmanom, nema potrebe ua poliranjem, otpornost na kiseline i lužine, lako održavanje. Pod je debljine 2 mm u trakama širine 2,00 m.  Podna obloga polaže se u svemu prema uputama proizvođača. U cijenu uračunat sav potreban rad i materijal. Obračun po m2 izvedene podne obloge.</t>
  </si>
  <si>
    <r>
      <t>Dobava i postava PVC tipske fleksibilne zidne lajsne visine 60 mm, boja prema izboru projektanta i investitora. Lajsna se lijepi na zid odgovarajućim kontaktnim ljepilom prema preporuci proizvođača. U cijenu uključen sav potrebit rad i materijal. Obračun po m</t>
    </r>
    <r>
      <rPr>
        <sz val="14"/>
        <rFont val="Calibri"/>
        <family val="2"/>
      </rPr>
      <t>’</t>
    </r>
    <r>
      <rPr>
        <sz val="12.75"/>
        <rFont val="Arial Narrow"/>
        <family val="2"/>
      </rPr>
      <t>.</t>
    </r>
  </si>
  <si>
    <t>Napomena: Igrala i gumena podloga trebaju odgovarati standardu kvalitete ISO 9001:2008, standardu zaštite okoliša ISO 14001:2004 i standardu dječje sigurnosti HRN EN 1176 i HRN EN 1177. Ponuditelj je dužan dostaviti potvrde (certifikate) o sukladnosti igrala sa navedenim standardima kvalitete, standardu zaštite okoliša i standardu dječje sigurnosti.</t>
  </si>
  <si>
    <t>Dobava i ugradnja gumene obloge (antistresne ploče) na natkrivenoj terasi. Podna obloga od granulata kao "Gripeco" ili jednakovrijedno ____________________. Dimenzije gumenih ploča 500x500x50 mm. Boja prema izboru projektanta i investitora. Ploče se polažu na ravnu pripremljenu betonsku podlogu. Ploče postavljati sukladno tehničkoj uputi proizvođača (povezati pomoću plastičnih vijaka "štiftova"). Obračun po m2.</t>
  </si>
  <si>
    <t xml:space="preserve">V.  PODOPOLAGAČKI RADOVI </t>
  </si>
  <si>
    <t xml:space="preserve">VI.  KERAMIČARSKI RADOVI </t>
  </si>
  <si>
    <r>
      <t>Dobava i postava podnih keramičkih pločica I. klase lijepljenjem ljepilom na pripremljenu glazuru. Pločice glazirane, dekor, podne. Diznajn po izboru projektanta i investitora. U cijenu uključene vrijednosti svih radova i materijala. U stavku uključiti i izvedbu sokla (tamo gdje se zidovi ne opločuju).Obračun po m</t>
    </r>
    <r>
      <rPr>
        <vertAlign val="superscript"/>
        <sz val="14"/>
        <rFont val="Arial Narrow"/>
        <family val="2"/>
      </rPr>
      <t xml:space="preserve">2 </t>
    </r>
    <r>
      <rPr>
        <sz val="14"/>
        <rFont val="Arial Narrow"/>
        <family val="2"/>
      </rPr>
      <t>sve komplet.</t>
    </r>
  </si>
  <si>
    <r>
      <t>Dobava i postava zidnih keramičkih pločica I. klase lijepljenjem ljepilom na pripremljenu glazuru. Pločice glazirane, dekor, podne. Diznajn po izboru projektanta i investitora. U cijenu uključene vrijednosti svih radova i materijala. U kupaonicama zidove i pregrade opločiti do 210 cm od gotovog poda, u kuhinji do 300 cm, a u prostoriji za pranje, sušenje i glačanje rublja do visine 280 cm od kote ogtovog poda. Obračun po m</t>
    </r>
    <r>
      <rPr>
        <vertAlign val="superscript"/>
        <sz val="14"/>
        <rFont val="Arial Narrow"/>
        <family val="2"/>
      </rPr>
      <t xml:space="preserve">2 </t>
    </r>
    <r>
      <rPr>
        <sz val="14"/>
        <rFont val="Arial Narrow"/>
        <family val="2"/>
      </rPr>
      <t>sve komplet.</t>
    </r>
  </si>
  <si>
    <r>
      <t>Dobava i postava vanjskih protukliznih keramičkih pločica (gres) I.klase na ulazima, rampamapa i vanjskim stepenicama lijepljenjem ljepilom na pripremljenu glazuru. Diznajn po izboru projektanta i investitora. U cijenu uključene vrijednosti svih radova i materijala. U stavku uključiti i izvedbu sokla (tamo gdje se zidovi ne opločuju).Obračun po m</t>
    </r>
    <r>
      <rPr>
        <vertAlign val="superscript"/>
        <sz val="14"/>
        <rFont val="Arial Narrow"/>
        <family val="2"/>
      </rPr>
      <t xml:space="preserve">2 </t>
    </r>
    <r>
      <rPr>
        <sz val="14"/>
        <rFont val="Arial Narrow"/>
        <family val="2"/>
      </rPr>
      <t>sve komplet.</t>
    </r>
  </si>
  <si>
    <t xml:space="preserve">VII.  BRAVARSKI RADOVI </t>
  </si>
  <si>
    <r>
      <t>Nabava materijala, izrada i montaža kose ograde rampe za osobe s invaliditetom visine 90 cm od čeličnih profila. Ograda se sastoji od okruglih profila: stupovi Φ 40 mm i dva rukohvata na visini 60 i 90 cm s zaobljenim završetkom od okruglih cijevi Φ 40mm. Prije izrade obavezna je provjera na licu mjesta ugradnje. U stavku je uključen sav spojni i pričvrsni materijal te svi radovi potrebni za izradu i montažu do potpune funkcionalnosti. Svi čelični elementi moraju se antikorozivno zaštititi s dva temeljna premaza (2x35 μm) i dva završna premaza (2x40 μm) na bazi poliuretana u tonu i boji prema izboru projektanta i investitora. Prije izvedbe zaštite od korozije površina elementa mora biti adekvatno pripremljena i ne smije sadržavati nečistoće. Obračun po m</t>
    </r>
    <r>
      <rPr>
        <sz val="14"/>
        <rFont val="Calibri"/>
        <family val="2"/>
      </rPr>
      <t>’</t>
    </r>
    <r>
      <rPr>
        <sz val="12.75"/>
        <rFont val="Arial Narrow"/>
        <family val="2"/>
      </rPr>
      <t xml:space="preserve"> </t>
    </r>
    <r>
      <rPr>
        <sz val="14"/>
        <rFont val="Arial Narrow"/>
        <family val="2"/>
      </rPr>
      <t>.</t>
    </r>
  </si>
  <si>
    <r>
      <t>m</t>
    </r>
    <r>
      <rPr>
        <sz val="14"/>
        <rFont val="Calibri"/>
        <family val="2"/>
      </rPr>
      <t>’</t>
    </r>
  </si>
  <si>
    <t xml:space="preserve">VIII.  SOBOSLIKARSKO - LIČILAČKI RADOVI </t>
  </si>
  <si>
    <r>
      <t>Bojanje postojećih i novo ožbukanih zidova (prije očišćenih) poludisperzivnom bojom kvaliteta kao "Jupol" u boji i tonu po izboru projektanta i investitora sa svim potrebnim predradnjama,uključujući i dvokratno ravnanje (gletanje s brušenjima). Obračun po m</t>
    </r>
    <r>
      <rPr>
        <vertAlign val="superscript"/>
        <sz val="14"/>
        <rFont val="Arial Narrow"/>
        <family val="2"/>
      </rPr>
      <t xml:space="preserve">2 </t>
    </r>
    <r>
      <rPr>
        <sz val="14"/>
        <rFont val="Arial Narrow"/>
        <family val="2"/>
      </rPr>
      <t>sve komplet.</t>
    </r>
  </si>
  <si>
    <r>
      <t>Bojanje stropova poludisperzivnom bojom kvaliteta kao "Jupol" u boji i tonu po izboru projektanta i investitora sa svim potrebnim predradnjama,uključujući i dvokratno ravnanje (gletanje s brušenjima). Obračun po m</t>
    </r>
    <r>
      <rPr>
        <vertAlign val="superscript"/>
        <sz val="14"/>
        <rFont val="Arial Narrow"/>
        <family val="2"/>
      </rPr>
      <t xml:space="preserve">2 </t>
    </r>
    <r>
      <rPr>
        <sz val="14"/>
        <rFont val="Arial Narrow"/>
        <family val="2"/>
      </rPr>
      <t>sve komplet.</t>
    </r>
  </si>
  <si>
    <t>UKUPNO VIII.</t>
  </si>
  <si>
    <t>IX.  VANJSKA PVC STOLARIJA</t>
  </si>
  <si>
    <t xml:space="preserve">Izrada, dobava i ugradnja fiskne stijene 300/220 cm. Sve ostalo prema općem opisu. Obračun po kom sve komplet. </t>
  </si>
  <si>
    <t xml:space="preserve">- POZICIJA 1: vel 300/220 cm </t>
  </si>
  <si>
    <t>- POZICIJA 2: vel 90/140 cm</t>
  </si>
  <si>
    <t>Izrada, dobava i ugradnja jednokrilnog otklopno-zaokretnog prozora, vel. 60/60 cm. Sve ostalo prema općem opisu. Obračun po kom. sve komplet.</t>
  </si>
  <si>
    <t>Izrada, dobava i ugradnja jednokrilnog otklopno-zaokretnog prozora, vel. 90/140 cm. Sve ostalo prema općem opisu. Obračun po kom. sve komplet.</t>
  </si>
  <si>
    <t>- POZICIJA 3: vel 60/60 cm</t>
  </si>
  <si>
    <t>- POZICIJA 4: vel 80/60 cm</t>
  </si>
  <si>
    <t>Izrada, dobava i ugradnja jednokrilnog otklopno-zaokretnog prozora, vel. 80/60 cm. Sve ostalo prema općem opisu. Obračun po kom. sve komplet.</t>
  </si>
  <si>
    <t>Izrada, dobava i ugradnja punih vrata s otklopnim nadsvjetlom , vel. 110/200+60 cm. Sve ostalo prema općem opisu. Obračun po kom. sve komplet.</t>
  </si>
  <si>
    <t>- POZICIJA 5: vel 110/220+60 cm</t>
  </si>
  <si>
    <t>- POZICIJA 6: vel 237/220 cm</t>
  </si>
  <si>
    <t>- POZICIJA 7: vel 220/220+73 cm</t>
  </si>
  <si>
    <t>Izrada, dobava i ugradnja vanjske ulazne stijene s zaokretnim vratima, otklopno-zaokretnim prozorom i otklopnim nadsvjetlom, vel. 220/220+73 cm. Sve ostalo prema općem opisu. Obračun po kom. sve komplet.</t>
  </si>
  <si>
    <t>Izrada, dobava i ugradnja vanjske ulazne stijene s zaokretnim vratima, otklopno-zaokretnim prozorom i otklopnim nadsvjetlom, vel. 237/220 cm. S unutarnje strane ugraditi panik kvaku. Sve ostalo prema općem opisu. Obračun po kom. sve komplet.</t>
  </si>
  <si>
    <t>Izrada, dobava i ugradnja ulaznih vrata s otklopnim nadsvjetlom, vel.100/220+73 cm. S unutarnje strane ugraditi panik kvaku. Sve ostalo prema općem opisu. Obračun po kom. sve komplet.</t>
  </si>
  <si>
    <t>- POZICIJA 8: vel 100/220+73 cm</t>
  </si>
  <si>
    <t>Izrada, dobava i ugradnja ulazne stijene s jednim mimokretnim i jednim fiksnim krilom, vel.180/220 cm. S unutarnje strane ugraditi panik kvaku. Sve ostalo prema općem opisu. Obračun po kom. sve komplet.</t>
  </si>
  <si>
    <t>- POZICIJA 9 vel 180/220 cm</t>
  </si>
  <si>
    <t>UKUPNO IX.</t>
  </si>
  <si>
    <t xml:space="preserve">- POZICIJA 1: zidarska vel 70/205 cm </t>
  </si>
  <si>
    <t xml:space="preserve">- POZICIJA 2: zidarska vel 80/205 cm </t>
  </si>
  <si>
    <t xml:space="preserve">- POZICIJA 3: zidarska vel 90/205 cm </t>
  </si>
  <si>
    <t xml:space="preserve">- POZICIJA 4: zidarska vel 100/205 cm </t>
  </si>
  <si>
    <t>UKUPNO X.</t>
  </si>
  <si>
    <t>X.  UNUTARNJA PVC STOLARIJA</t>
  </si>
  <si>
    <t>Izrada, nabava i ugradnja jednokrilnih vrata izrađenih od PVC profila s vanjskim brtvama i ugrađenim čeličnim ojačanjem. Vrata opremljena kvakom,bravom za zaključavanje te 3 ključa, odbojnicima. Boja stolarije bijela. Obračun po kom. Sve komplet.</t>
  </si>
  <si>
    <t>Obrada završnog sloja na podlogu armirano cementnog ljepila na nadtemeljima, rampi, stepenicama i terasi kvalitete kao "Teraplast" u boji po izboru projetanta i investitora, a sve prema uputama proizvođača. U cijenu uračunati sav potreban rad i materijal te prethodnu pripremu podloge. Obračun po m2.</t>
  </si>
  <si>
    <t>Bojanje vanjskih AB stupova,greda i zidova te hemplotne nad ulazom fasadnom bojom kvalitete kao "JUB" ili jednakovrijedne u boji i tonu po izboru projektanta i investitora, a sve prema uputama proizvođača. U cijenu uračunati sav potreban rad i materijal te prethodna priprema površine za bojanje. Obračun po m2.</t>
  </si>
  <si>
    <t>XI.  FASADERSKI RADOVI</t>
  </si>
  <si>
    <t>UKUPNO XI.</t>
  </si>
  <si>
    <t>SVEUKUPNO OBRTNIČKI RADOVI:</t>
  </si>
  <si>
    <t>C</t>
  </si>
  <si>
    <t>VODOVOD, KANALIZACIJA, SANITARNA OPREMA I VATROZAŠTITA</t>
  </si>
  <si>
    <t>Dobava i ugradnja plastičnih polipropilenskih cijevi za toplu i hladnu potrošnu vodu, te cojevi za cirkulacioni vod. Cijevi su nazivnog pritiska NP10,slijedečih dimenzija :</t>
  </si>
  <si>
    <t>Dobava i montaža toplinske izolacije u šipkama i kolutu za PPR cijevi :</t>
  </si>
  <si>
    <t xml:space="preserve">Ø 25  </t>
  </si>
  <si>
    <t xml:space="preserve">Ø 20 </t>
  </si>
  <si>
    <t xml:space="preserve">Ø 15 </t>
  </si>
  <si>
    <t>kom.</t>
  </si>
  <si>
    <t>Dobava i ugradnja podžbuknog ventila za zatvaranje vode u sanitarnim čvorovima i kuhinji PPR 25.</t>
  </si>
  <si>
    <t>Dobava i montaža sitnog potrošnog materijala kao što je polipropilenski fiting,filcana traka,kudelja firnajz i slično.Uzima se 100 % od vrijednosti cijevi.</t>
  </si>
  <si>
    <t>pauš.</t>
  </si>
  <si>
    <t>Građevinski radovi vezani za postavljanje unutarnjeg vodovodnog razvoda i unutarnje vodovodne mreže kao što su uštemavanja, probijanja i slično, a bez zatvaranja istih.</t>
  </si>
  <si>
    <t>Dobava i postavljanje unutarnjeg horizontalnog vodomjera.</t>
  </si>
  <si>
    <t>Izrada tlačne probe izvedene vodovodne instalacije na pritisak 10 bara s izdavanjem atesta.</t>
  </si>
  <si>
    <t>Uzimanje uzoraka vode, ispitivanje, te  izdavanje  atesta  o ispravnosti za piće po  ovlaštenoj  organizaciji.</t>
  </si>
  <si>
    <t>Ispitivanje i dezinfekcija izvedene  vodovodne  instalalcije.</t>
  </si>
  <si>
    <t>Dobava i ugradnja WC školjke od bijele fajanse I. klase s niskim bešumnim vodokotlićem, plastičnom sjedalicom i držačem od prokroma za rolo papir. Sve komplet sposobno za upotrebu. Obračun po kom.</t>
  </si>
  <si>
    <t>12.</t>
  </si>
  <si>
    <t>Dobava i ugradnja tuš kade 90x90 cm s izljevnom armaturom za toplu i hladnu vodu i "slušalicom". Sve komplet sposobno za upotrebu. Obračun po kom.</t>
  </si>
  <si>
    <t>13.</t>
  </si>
  <si>
    <t>Dobava i ugradnja dječje WC školjke  vel.31/42 cm od bijele fajanse I. klase s niskim bešumnim vodokotlićem, plastičnom sjedalicom i držačem od prokroma za rolo papir. Sve komplet sposobno za upotrebu. Obračun po kom.</t>
  </si>
  <si>
    <t>14.</t>
  </si>
  <si>
    <t>Dobava i ugradnja dječjeg zidnog umivaonika od bijele fajanse I. klase vel. 38/46 cm sa izljevnom armaturom za toplu i hladnu vodu i PVC sifonom. Sve komplet sposobno za upotrebu. Obračun po kom.</t>
  </si>
  <si>
    <t>Dobava i ugradnja zidnog umivaonika od bijele fajanse I. klase vel. 43/53 sa izljevnom armaturom za toplu i hladnu vodu i PVC sifonom. Sve komplet sposobno za upotrebu. Obračun po kom.</t>
  </si>
  <si>
    <t>Montažne pregradne stijene od MAX-COMPACT okoča u sanitarijama. MAX-COMPACT ploča je materijal dobiven prešanjem (pod utjecajem visokih temperatura i tlaka) celuloznih papira i fenolnih smola ikao unutarnjeg sloja("kern") te vanjskih slojeva izrađenih od dekorativnih papira zaštićenih visokootpornim melaminskim smolama. Debljina korištena u proizvodnji i izradi kabina je 13 mm, dok se za garderobne ormariće koriste debljine 10 i 13 mm. Sve mjere uzeti na licu mjesta!</t>
  </si>
  <si>
    <t xml:space="preserve">I.  VODOVOD I SANITARNA OPREMA  </t>
  </si>
  <si>
    <t>Dobava i montaža stijena s vratima od MAX-COMPACT ploča kao "SOEMA" ili jednakovrijedan, kabine u sanitarijama. Sastoji se od pregrade širine 140 cm, visine 210 cm i vrata širine 60 cm. Sve prema uputama proizvođača. Obračun po komadu sve komplet.</t>
  </si>
  <si>
    <t>Dobava i montaža stijena s vratima od MAX-COMPACT ploča kao "SOEMA" ili jednakovrijedan, kabine u sanitarijama. Sastoji se od pregrade širine 236 cm, visine 210 cm i vrata širine 60 cm. Sve prema uputama proizvođača. Obračun po komadu sve komplet.</t>
  </si>
  <si>
    <t>Dobava i montaža stijena s vratima od MAX-COMPACT ploča kao "SOEMA" ili jednakovrijedan, kabine u sanitarijama. Sastoji se od pregrade širine 263 cm, visine 210 cm i vrata širine 60 cm. Sve prema uputama proizvođača. Obračun po komadu sve komplet.</t>
  </si>
  <si>
    <t>15.</t>
  </si>
  <si>
    <t>16.</t>
  </si>
  <si>
    <t>17.</t>
  </si>
  <si>
    <t>18.</t>
  </si>
  <si>
    <t>Dobava i montaža stijena s vratima od MAX-COMPACT ploča kao "SOEMA" ili jednakovrijedan, kabine u sanitarijama. Sastoji se od pregrade širine 150 cm, visine 210 cm i vrata širine 60 cm. Sve prema uputama proizvođača. Obračun po komadu sve komplet.</t>
  </si>
  <si>
    <t>II.  KANALIZACIJA</t>
  </si>
  <si>
    <t>Iskop rova za vanjsku  kanalizaciju u zemlji III kategorije  prosječne dubine 1,50 m širine 0,5 m  sa planiranjem dna kanala, te  zatrpavanjem i  nabijanjem zemlje u  slojevima od  30,00 cm,  nakon polaganja  cijevi. U cijenu uključiti  potrebno  razupiranje rova kod  dubine veće od 1,00 m. Obračun po m3 iskopa, zatrpavanja i razupiranja, sve komplet.</t>
  </si>
  <si>
    <t xml:space="preserve">Planiranje dna  kanala širine 50 cm u  odgovarajućem   kontinuiranom padu,  u sloju pijeska d=5,00 cm. Obračun po m3 . </t>
  </si>
  <si>
    <r>
      <t>Dobava i montaža PEHD  kanalizacijskih cijevi  za vanjsku kanalizaciju (uključiti i spoj do slivnika). Spajaju se na  kolčak, brtvljeno  gumenim brtvama.  U cijenu  uključiti račve, lukove  i ravne  cijevi . Obračun po m</t>
    </r>
    <r>
      <rPr>
        <sz val="14"/>
        <rFont val="Calibri"/>
        <family val="2"/>
      </rPr>
      <t>´</t>
    </r>
    <r>
      <rPr>
        <sz val="14"/>
        <rFont val="Arial Narrow"/>
        <family val="2"/>
      </rPr>
      <t>.</t>
    </r>
  </si>
  <si>
    <t xml:space="preserve">DN 160 mm </t>
  </si>
  <si>
    <t xml:space="preserve">DN 200 mm </t>
  </si>
  <si>
    <t>Izvedba  vanjskih revizijskih okana   sa dnom i  stjenkama od  vodonepropusnog armiranog betona C 30/37. d=15 cm, svijetlog  tlocrtnog otvora 60/60 cm, sa  armirano-betonskom  pokrovnom  pločom od C 25/30 d=20 cm. Dno i zidovi armiraju se obostrano mrežama Q188 , a gornja ploča u donjoj zoni mrežama Q257 MAB 500B. u kojoj je  ugrađen  poklopac za teški promet, poklopac  vel. 60/60 cm. U stijenke ugraditi tipske penjalice na razmaku 30,0 cm. Sve komplet uključiv potrebnu, armaturu , beton, oplatu, poklopac i penjalice. Obračun po komadu  revizijskog  okna.</t>
  </si>
  <si>
    <t>Dobava i montaža PP sustava kanalizacijskih cijevi  kvalitete kao WAVIN ED - NIPREN ili jednakovrijedno ________ u skladu sa DIN 19560 i ISO standardima za unutarnju horizontalnu i vertikalnu kanalizaciju. Spajaju se na  kolčak, brtvljeno gumenim brtvama.  cijevi za unutarnju kanalizaciju, a u svemu prema uputi proizvođača. U cijenu uključiti sva potrebna šlicanja u zidu i podu, račve, lukove  i ravne  cijevi. Obračun po m'.</t>
  </si>
  <si>
    <t>Ø 110</t>
  </si>
  <si>
    <t>Ø 75</t>
  </si>
  <si>
    <t>Ø 50</t>
  </si>
  <si>
    <t>Dobava i ugradnja podnih PVC sifona Ø 100 mm s poniklovanom rešetkom. Sve komplet sposobno za uporabu.</t>
  </si>
  <si>
    <t>Dobava i ugradnja podnih PVC sifona Ø 150 mm s poniklovanom rešetkom. Sve komplet sposobno za uporabu.</t>
  </si>
  <si>
    <t>III. VATROZAŠTITA</t>
  </si>
  <si>
    <t>Građevinski radovi vezani za postavljanje unutarnjeg kanalizacijskog razvoda kao što su uštemavanja, probijanja i slično, a bez zatvaranja istih te transportni troškovi.</t>
  </si>
  <si>
    <t>Izrada, dobava i postava metalnog vatrootpornog fiksnog prozora dimenzija 220/210 cm plastificiranog u boji postojeće vanjske stolarije. Zahtjevana vatrootpornost F90. U cijenu uračunati sav potreban rad i materijal. Obračun po kom. sve komplet.</t>
  </si>
  <si>
    <t>Dobava i postava aparata za početno gašenje požara sa suhim prahom 9 JG (S9).</t>
  </si>
  <si>
    <t>Kombinirani strojni (70 %) i ručni (30 %) iskop humusa i zemlje III kategorije za buduće temeljne trake ograde igrališta. Nakon strojnog iskopa izvršiti ručno odsijecanje pravilnih stranica, planiranje i nabijanje dna rova. Zemlju deponirati na gradilištu i razgrnuit u sloju 10 cm na mjestu budućeg dječjeg igrališta. Obračun se vrši po m3 iskopanog materijala u sraslom stanju uključivo i razastiranje.</t>
  </si>
  <si>
    <t>Betoniranje betonskih temelja ograde 30/60 cm betonom C 16/20 u iskopu i djelomično u oplati . U cijenu uračunati sav potreban materijal, rad i prijenos. Obračun po m3 ugrađenog betona.</t>
  </si>
  <si>
    <r>
      <t>Nabava materijala, izrada i izgradnja metalne ograde oko dječjeg igrališta koja se sastoji od vertikalnih čeličnih kvadratnih profila 50/50 mm, visine 155 cm iznad zemlje, na razmaku do 3,15 m, te ispune koju čini okvir od čeličnih kvadratnih profila 40/40 mm visine 145 cm, širine do 3,00 m sa vertikalnim prečkama od čeličnih kvadratnih profila 20/20 mm na osnom razmaku od 12 cm. Stupove ograde ugraditi u betonske temeljne trake. Metalne dijelove ograde bojati temeljnom bojom i završno bojati bojom za metal. Ton i boju odabiru projetant i investitor. Prije izrade obavezna provjera na mjestu ugradnje. Obračun po m</t>
    </r>
    <r>
      <rPr>
        <sz val="14"/>
        <rFont val="Calibri"/>
        <family val="2"/>
      </rPr>
      <t>’</t>
    </r>
    <r>
      <rPr>
        <sz val="12.75"/>
        <rFont val="Arial Narrow"/>
        <family val="2"/>
      </rPr>
      <t>.</t>
    </r>
  </si>
  <si>
    <r>
      <t>Dobava i postavljanje betonskih rubnjaka vel. 8/20 cm za staze. Betonske rubnjake ugraditi u sloj betona po pravcu i niveleti. Beton C16/20. Stavka obuhvaća: dobavu gotovih betonskih rubnjaka te razvoz po trasi, polaganje rubnjaka u beton C16/20 po pravcu i niveleti na razmaku 1 cm, zalijevanje spojnica cementnim mortom 1:4, sve prijenose i prijevoze, sav potreban rad. Obračun po m</t>
    </r>
    <r>
      <rPr>
        <sz val="14"/>
        <rFont val="Calibri"/>
        <family val="2"/>
      </rPr>
      <t>´</t>
    </r>
    <r>
      <rPr>
        <sz val="14"/>
        <rFont val="Arial Narrow"/>
        <family val="2"/>
      </rPr>
      <t>.</t>
    </r>
  </si>
  <si>
    <t>Dobava i polaganje tipskih betonskih opločnika boje prema izboru projektanta i investitora. Opločnici se postavljaju u sloj pijeska debljine 5 cm, a reške popunjavaju suhim pijeskom. Obračun po m2 sve komplet do potpune gotovosti.</t>
  </si>
  <si>
    <t>TROŠKOVNIK ELEKTROTEHNIČKIH INSTALACIJA</t>
  </si>
  <si>
    <r>
      <t xml:space="preserve">GRAĐEVINA:        </t>
    </r>
    <r>
      <rPr>
        <b/>
        <sz val="12"/>
        <rFont val="Times New Roman CE"/>
        <family val="2"/>
      </rPr>
      <t xml:space="preserve"> DJEČJI VRTIĆ - REKONSTRUKCIJA I DOGRADNJA</t>
    </r>
  </si>
  <si>
    <t xml:space="preserve">                                  O.Š. "SLAVKO KOLAR" HERCEGOVAC</t>
  </si>
  <si>
    <r>
      <t>INVESTITOR:</t>
    </r>
    <r>
      <rPr>
        <b/>
        <sz val="12"/>
        <rFont val="Times New Roman CE"/>
        <family val="2"/>
      </rPr>
      <t xml:space="preserve">        OPĆINA HERCEGOVAC, MOSLAVAČKA 147</t>
    </r>
  </si>
  <si>
    <r>
      <t xml:space="preserve">LOKACIJA :           </t>
    </r>
    <r>
      <rPr>
        <b/>
        <sz val="12"/>
        <rFont val="Times New Roman CE"/>
        <family val="2"/>
      </rPr>
      <t>HERCEGOVAC, BRAĆE PETR 2</t>
    </r>
  </si>
  <si>
    <r>
      <t xml:space="preserve">GRAĐEVINA:        </t>
    </r>
    <r>
      <rPr>
        <b/>
        <sz val="14"/>
        <rFont val="Arial Narrow"/>
        <family val="2"/>
      </rPr>
      <t xml:space="preserve"> DJEČJI VRTIĆ - REKONSTRUKCIJA I DOGRADNJA</t>
    </r>
  </si>
  <si>
    <t xml:space="preserve">         O.Š. "SLAVKO KOLAR" HERCEGOVAC</t>
  </si>
  <si>
    <t>Rušenje postojećeg betonskog prilaza od parkirališta do postojećih stepenica pred dvrorišnim ulazom u zgradu te odvoz materijala na ovlaštenu deponiju u skladu sa zakonom. Obračun po m3 srušenog materijala sve komplet.</t>
  </si>
  <si>
    <t>Rušenje postojeće armiranobetonske konzolne ploče nad ulazom s dvorišne strane zgrade i odvoz materijala na ovlaštenu deponiju u skladu sa zakonom. Obračun po m3 srušenog materijala sve komplet.</t>
  </si>
  <si>
    <t>Rušenje postojećih betonskih stepenica ispred ulaza s dvorišne strane zgrade i odvoz materijala na ovlaštenu deponiju u skladu sa zakonom. Obračun po m3 srušenog materijala sve komplet.</t>
  </si>
  <si>
    <t>Strojno skidanje humusa u sloju debljine 20 cm. U cijenu uračunat sav potebit rad te odvoz na gradsku deponiju, a sve u skladu sa zakonom. Obračun po m3 stvarno skinutog materijala.</t>
  </si>
  <si>
    <t>Izrada nasipa (tampon) ispod podnih ploča terase i ulaza te pješačkih pristupa u sloju 25 cm s odgovarajućom zbijenošću. Obračun se vrši prema m3 sabijenog materijala.</t>
  </si>
  <si>
    <t>Zidanje unutrašnjeg zida u hodniku blokovima od porobetona kvalitete kao "Ytong" dimenzija 62,4/25/25 cm, a sve prema uputama proizvođača. U cijenu uključen sav potrebit rad i materijal. Obračun prema m3 izvedenog zida.</t>
  </si>
  <si>
    <r>
      <t>Nabava materijala, izrada i izgradnja metalne ograde na natkrivenoj terasi od čeličnih kvadratnih profila 50/50 mm, visine 90 cm iznad zemlje, na razmaku do 170 cm, sa vertikalnim prečkama od čeličnih kvadratnih profila 20/20 mm na osnom razmaku od 12 cm i uzorcima prema izboru projektanta i investitora. Stupove ograde ugraditi u podnu ab ploču. Metalne dijelove ograde bojati temeljnom bojom i završno bojati bojom za metal. Ton i boju odabiru projetant i investitor. Prije izrade obavezna provjera na mjestu ugradnje. Obračun po m</t>
    </r>
    <r>
      <rPr>
        <sz val="14"/>
        <rFont val="Calibri"/>
        <family val="2"/>
      </rPr>
      <t>’</t>
    </r>
    <r>
      <rPr>
        <sz val="12.75"/>
        <rFont val="Arial Narrow"/>
        <family val="2"/>
      </rPr>
      <t>.</t>
    </r>
  </si>
  <si>
    <r>
      <t xml:space="preserve">Obrada pročelja povezanim sustavom za vanjsku toplinsku izolaciju ( ETICS HRN EN 13499) koja se sastoji od polimernog ljepila, ekspandiranog polistirena ( </t>
    </r>
    <r>
      <rPr>
        <sz val="14"/>
        <color indexed="10"/>
        <rFont val="Arial Narrow"/>
        <family val="2"/>
      </rPr>
      <t xml:space="preserve">15 </t>
    </r>
    <r>
      <rPr>
        <sz val="14"/>
        <rFont val="Arial Narrow"/>
        <family val="2"/>
      </rPr>
      <t xml:space="preserve">kg/m3) EPS F prema HRN EN 13163 debljine 15,00 cm. , polimerne cementne žbuke ( Baumit StarContakt, ili jednako vrijedne ------------------------------------) u dva sloja, sa alkalno otpornom staklenom mrežicom ( min. 160 g/m2 Baumit open Tex, ili jednako vrijednom----------------------------------------- ), debljine </t>
    </r>
    <r>
      <rPr>
        <sz val="14"/>
        <color indexed="10"/>
        <rFont val="Arial Narrow"/>
        <family val="2"/>
      </rPr>
      <t>0,5</t>
    </r>
    <r>
      <rPr>
        <sz val="14"/>
        <rFont val="Arial Narrow"/>
        <family val="2"/>
      </rPr>
      <t xml:space="preserve"> cm . Ploče dodatno pričvrstiti  tipskim držačima ( min. 10 kom/m2 Baumit H1 ECO, ili jednako vrijedni ------------------------------------ ) ubušenim u pročelje prema uputama proizvođača. Na sve spojeve na uglovima i na uglovima oko prozora potrebno je ugraditi PVC kutni profil s mrežicom ( Baumit KantenSchutz mit Gewebe-Kunststoff, ili jednako vrijedan ------------------------------------ ). Na spoju pročelja i sokla potrebno je ugraditi Alu-profil za podnožje s okapom ( Baumit SockelProfil, ili jednako vrijedan ------------------------------------- ). Nakon nanošenja polimerne cementne žbuke potrebno je nanijeti univerzalni predpremaz ( Baumit UniPrimer, ili jednako vrijedan ------------------------------------- ). Završnu obradu pročelja izvesti tankoslojnom pastoznom silikatnom žbukom ( Baumit SilikatTop, ili jednako vrijednom -------------------------------) , granulacije 2 mm . Komplet sa svim materijalom potrebnim prema uputama proizvođača. Skela obračunata u cijenu. Obračun po m2 sve komplet. </t>
    </r>
  </si>
  <si>
    <t>UKUPNO .</t>
  </si>
  <si>
    <t>D</t>
  </si>
  <si>
    <t>OSTALI RADOVI</t>
  </si>
  <si>
    <t>SVEUKUPNO VODOVOD,SANITARNA OPREMA, KANALIZACIJA I VATROZAŠTITA:</t>
  </si>
  <si>
    <t>SVEUKUPNO OSTALI RADOVI:</t>
  </si>
  <si>
    <t>A  GRAĐEVINSKI RADOVI</t>
  </si>
  <si>
    <t>B OBRTNIČKI RADOVI</t>
  </si>
  <si>
    <t>C VODOVOD, SANITARNA OPREMA, KANALIZACIJA, VATROZAŠTITA</t>
  </si>
  <si>
    <t>D OSTALI RADOVI</t>
  </si>
  <si>
    <t>R.br.</t>
  </si>
  <si>
    <t>Opis stavke</t>
  </si>
  <si>
    <t>Jed. mjera</t>
  </si>
  <si>
    <t>Količina</t>
  </si>
  <si>
    <t>Jed. cijena</t>
  </si>
  <si>
    <t>Iznos</t>
  </si>
  <si>
    <t>INVESTITOR:</t>
  </si>
  <si>
    <t>OPĆINA HERCEGOVAC</t>
  </si>
  <si>
    <t>HERCEGOVAC, Moslavačka ulica kbr. 147, OIB: 77012001014</t>
  </si>
  <si>
    <t>GRAĐEVINA:</t>
  </si>
  <si>
    <t>REKONSTRUKCIJA I DOGRADNJA OSNOVNE ŠKOLE SLAVKA KOLARA</t>
  </si>
  <si>
    <t xml:space="preserve"> - DJEČJI VRTIĆ I JASLICE</t>
  </si>
  <si>
    <t>LOKACIJA:</t>
  </si>
  <si>
    <t>HERCEGOVAC, Braće Petr kbr. 2, k.č.br. 753 k.o. Hercegovac</t>
  </si>
  <si>
    <t>BROJ PROJEKTA:</t>
  </si>
  <si>
    <t>TD - 69/15</t>
  </si>
  <si>
    <t>PREDMET PROJEKTA:</t>
  </si>
  <si>
    <t>STROJARSKE INSTALACIJE</t>
  </si>
  <si>
    <t>5.  TROŠKOVNIK</t>
  </si>
  <si>
    <t>5.1.</t>
  </si>
  <si>
    <t>INSTALACIJA PLINA</t>
  </si>
  <si>
    <t>5.1.1.</t>
  </si>
  <si>
    <t>GRAĐEVINSKI I ZEMLJANI RADOVI</t>
  </si>
  <si>
    <t>Strojni iskop zemlje III kategorije za polaganje podzemnog plinovodnog priključka sa odlaganjem zemlje pokraj rova zajedno sa zatrpavanjem rova nakon polaganja plinske cijevi i postavljanja posteljice od pijeska, zemljom iz iskopa.</t>
  </si>
  <si>
    <t>dimenzije iskopa:</t>
  </si>
  <si>
    <t>dužina</t>
  </si>
  <si>
    <t>metar</t>
  </si>
  <si>
    <t>širina</t>
  </si>
  <si>
    <t>dubina</t>
  </si>
  <si>
    <t>Ručni iskop zemlje III kategorije na mjestu spajanja priključka na postojeći priključak</t>
  </si>
  <si>
    <t>Pijesak za izradu posteljice za polaganje plinovodnog priključka i to 10 cm ispod i 10 cm iznad plinske cijevi</t>
  </si>
  <si>
    <t>Poravnavanje viška zemlje po okolnoj površini, a po potrebi i odvoz na deponij</t>
  </si>
  <si>
    <t>komplet</t>
  </si>
  <si>
    <t>kn</t>
  </si>
  <si>
    <t>5.1.2.</t>
  </si>
  <si>
    <t>VANJSKI PLINSKI PRIKLJUČAK</t>
  </si>
  <si>
    <t>Ugradnja plinskog priključka na distrbutivnu plinsku mrežu</t>
  </si>
  <si>
    <t xml:space="preserve">Plinska ogrlica za bušenje pod tlakom za ugradnju na distributivni plinovod sa priključkom od PE cijevi </t>
  </si>
  <si>
    <t>tip:</t>
  </si>
  <si>
    <t>OBPE</t>
  </si>
  <si>
    <t>proizvod:</t>
  </si>
  <si>
    <t>Europa-Projekt-Plin</t>
  </si>
  <si>
    <t xml:space="preserve">dimenzija: </t>
  </si>
  <si>
    <r>
      <t xml:space="preserve">PE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110 -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32</t>
    </r>
  </si>
  <si>
    <t>komad</t>
  </si>
  <si>
    <t>Spojnica za spajanje PE plinskih cijevi</t>
  </si>
  <si>
    <r>
      <t xml:space="preserve"> PE -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32</t>
    </r>
  </si>
  <si>
    <t>Plinska cijev PE-HD izrađene od polietilena prema ISO 4437, PE 80, S 5, SDR 11, p= 4 bar, atestitan za plinsku instalaciju</t>
  </si>
  <si>
    <t xml:space="preserve">dimenzija:  </t>
  </si>
  <si>
    <r>
      <t>PE -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32 * 3,0</t>
    </r>
  </si>
  <si>
    <t>Prijelazni komad za spajanje plinske čelične
i PE cijevi sa kosinom za zavarivanje na čeličnu cjev</t>
  </si>
  <si>
    <t>PKČPE - K</t>
  </si>
  <si>
    <r>
      <t xml:space="preserve"> PE -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32 / ČE DN 25</t>
    </r>
  </si>
  <si>
    <t>Crne čelične cijevi, bez šava, slijedećih</t>
  </si>
  <si>
    <t>NO 25 ( 1")</t>
  </si>
  <si>
    <t>Zaštitna čelična cijev dimenzija:</t>
  </si>
  <si>
    <t>NO 40 ( 6/4")</t>
  </si>
  <si>
    <t>Plinska kuglasta slavina sa unutarnjim navojem</t>
  </si>
  <si>
    <t>KOVINA</t>
  </si>
  <si>
    <t>serija:</t>
  </si>
  <si>
    <t>KV 30</t>
  </si>
  <si>
    <t>DN 25 ( R 1")</t>
  </si>
  <si>
    <t>Antikorozivna zaštita cijevi u rovu premazom temeljne boje, a zatim zaštićene "PLAMAFLEX" trakom sa preklopom 50%</t>
  </si>
  <si>
    <t>Antikorozivna zaštita cijevi dvostrukim premazom temeljne boje, a zatim lakom RAL 1021 (oker žuta)</t>
  </si>
  <si>
    <t>Pomoćni materijal za cijevi, kao što su cijevna koljena, redukcije,  ovjesni materijal za cijevi, brtveni materijal, plin, kisik, žica za zavarivanje te ostali potrošni materijal</t>
  </si>
  <si>
    <t>Montaža plinske instalacije sa ugradnjom svih navedenih elemenata, uključivo izrada svih potrebnih prodora kroz građevinske elemente.</t>
  </si>
  <si>
    <t>Ispitivanje instalacijena čvrstoću i nepropusnost te izdavanje svih potrebnih ispitnih listova i atesta dokaza kvalitete opreme i materijala</t>
  </si>
  <si>
    <t>Pripremno završni radovi, sa uređenjem gradilišta prije i nakon izvođenja radova te prijevoz materijala i opreme.</t>
  </si>
  <si>
    <t>Troškovi transporta, doprema materijala i alata na radilište sa povratom preostalog</t>
  </si>
  <si>
    <t>Prijava radova na plinskoj instalaciji distributeru, komplet sa troškom ispitivanja i preuzimanja iste od strane distributera</t>
  </si>
  <si>
    <t>5.1.3.</t>
  </si>
  <si>
    <t>MJERENA PLINSKA INSTALACIJA  I  MRP</t>
  </si>
  <si>
    <t>Plinski INOX ormarić sa bravicom</t>
  </si>
  <si>
    <t>600 x 500 x 250 mm</t>
  </si>
  <si>
    <t>Plinski regulator tlaka</t>
  </si>
  <si>
    <t>komplet sa protuprirubnicama, vijcima i brtvama</t>
  </si>
  <si>
    <t>Itron / Actaris</t>
  </si>
  <si>
    <t xml:space="preserve">tip: </t>
  </si>
  <si>
    <t>143-4-36</t>
  </si>
  <si>
    <t>ul. pritisak:</t>
  </si>
  <si>
    <t>3 bar</t>
  </si>
  <si>
    <t>rad. pritisak:</t>
  </si>
  <si>
    <t>100 mbar</t>
  </si>
  <si>
    <t>protok:</t>
  </si>
  <si>
    <r>
      <t>do 60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</si>
  <si>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priključak</t>
  </si>
  <si>
    <t>navojni: R 1"</t>
  </si>
  <si>
    <t>Plinsko membransko brojilo</t>
  </si>
  <si>
    <t>Ikom ili Actaris</t>
  </si>
  <si>
    <t>G-6 RF1</t>
  </si>
  <si>
    <t>max protok:</t>
  </si>
  <si>
    <r>
      <t>10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</si>
  <si>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min protok:</t>
  </si>
  <si>
    <r>
      <t>0,06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</si>
  <si>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priključak:</t>
  </si>
  <si>
    <t>navojni DN 25</t>
  </si>
  <si>
    <t>Plinomjer mora biti atestiran (baždaren)</t>
  </si>
  <si>
    <t xml:space="preserve">sa žigom od ovlaštene institucije. </t>
  </si>
  <si>
    <t>Troškovi baždarenja uključeni u</t>
  </si>
  <si>
    <t>stavku.</t>
  </si>
  <si>
    <t>Plinska filter "Y" izvedbe kao proizvod. "KOVINA"</t>
  </si>
  <si>
    <t>FP</t>
  </si>
  <si>
    <t>priključci:</t>
  </si>
  <si>
    <t>unutarnji - navoj</t>
  </si>
  <si>
    <t>maks. pritisak</t>
  </si>
  <si>
    <t>6 bar</t>
  </si>
  <si>
    <t>Plinska kuglasta slavina kao proizvod. "KOVINA"</t>
  </si>
  <si>
    <t>DN 20 ( R 3/4")</t>
  </si>
  <si>
    <t>Elektromagnetni ventil kao proizvod: "SPEC. OPREMA"</t>
  </si>
  <si>
    <t>EMV-N</t>
  </si>
  <si>
    <t>napon:</t>
  </si>
  <si>
    <t>220 V / 50 Hz</t>
  </si>
  <si>
    <t>navojni R 1"</t>
  </si>
  <si>
    <t>NO 32 ( 5/4")</t>
  </si>
  <si>
    <t>NO 20 ( 3/4")</t>
  </si>
  <si>
    <t>Cijevni luk bešavni, crni, slijedećih dimenzija:</t>
  </si>
  <si>
    <t>ukupno INSTALACIJA PLINA</t>
  </si>
  <si>
    <t>5.2.</t>
  </si>
  <si>
    <t>INSTALACIJA CENTRALNOG GRIJANJA</t>
  </si>
  <si>
    <t>Plinski zidni kondenzacijski uređaj za grijanje na zemni plin za rad u sustavu toplovodnog grijanja 80/60 °C, opremljen ekspanzionom posudom, cirkulacijskom pumpom, ventilima za priključak polaznog i povratnog voda i plina</t>
  </si>
  <si>
    <t>proizvod kao:</t>
  </si>
  <si>
    <t>VAILLANT</t>
  </si>
  <si>
    <t xml:space="preserve">tip kotla: </t>
  </si>
  <si>
    <t>ecoTEC pro VU INT I 356/5-5</t>
  </si>
  <si>
    <t>namjena:</t>
  </si>
  <si>
    <t>grijanje</t>
  </si>
  <si>
    <t>toplinski učin:</t>
  </si>
  <si>
    <t>35 kW</t>
  </si>
  <si>
    <t>priključak dimnih plinova:</t>
  </si>
  <si>
    <r>
      <t xml:space="preserve">f </t>
    </r>
    <r>
      <rPr>
        <sz val="10"/>
        <rFont val="Arial"/>
        <family val="2"/>
      </rPr>
      <t>100 / 60</t>
    </r>
  </si>
  <si>
    <t>Termostat sa mogučnošću tjednog programiranja rada grijanja</t>
  </si>
  <si>
    <t>kao proizvod: VRT 250, "Vaillant"</t>
  </si>
  <si>
    <t>komada</t>
  </si>
  <si>
    <t>Fasadni dimovod za navedeni plinski aparat predviđen za priključak na vanjski zid kao proizvod "Vaillant".</t>
  </si>
  <si>
    <t>Spremnik tople vode, stojeći, okrugli, izrađen od čelika, indirektno grijan pomoću plinskog protočnog uređaja</t>
  </si>
  <si>
    <t>uniSTOR VIH R 200</t>
  </si>
  <si>
    <t>PTV</t>
  </si>
  <si>
    <t>učin tople vode:</t>
  </si>
  <si>
    <t>837 l/h</t>
  </si>
  <si>
    <t>sadržaj spremnika:</t>
  </si>
  <si>
    <t>200 litara</t>
  </si>
  <si>
    <t>dimenzije  v / d:</t>
  </si>
  <si>
    <r>
      <t>1240 /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600 mm</t>
    </r>
  </si>
  <si>
    <t>težina:</t>
  </si>
  <si>
    <t>89 kg</t>
  </si>
  <si>
    <t>Sigurnosna grupa spremnika PTV sa regulatorom tlaka u mreži do 10 bara za spremnike 200 litara,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</si>
  <si>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</si>
  <si>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Rp 3/4"</t>
  </si>
  <si>
    <t>Cirkulacijska crpka za recirkulaciju instalacije P.T.V. slijedećih karakteristika:</t>
  </si>
  <si>
    <t>GRUNDFOS</t>
  </si>
  <si>
    <t>UP 20-15 N</t>
  </si>
  <si>
    <t>kučište pumpe:</t>
  </si>
  <si>
    <t>nikal</t>
  </si>
  <si>
    <t>max pritisak:</t>
  </si>
  <si>
    <t>10 bar</t>
  </si>
  <si>
    <t>R 3/4" - navoj</t>
  </si>
  <si>
    <t>Kuglasta slavina za toplu vodu slijedećih karakteristika:</t>
  </si>
  <si>
    <t>unutarnji navoj</t>
  </si>
  <si>
    <t>DN 25 ( R 1" )</t>
  </si>
  <si>
    <t>DN 20 ( R 3/4" )</t>
  </si>
  <si>
    <t>DN 15 ( R 1/2" )</t>
  </si>
  <si>
    <t>Hvatač nečistoće za toplu vodu slijedećih karakteristika:</t>
  </si>
  <si>
    <t xml:space="preserve">Odbojni ventil univerzalni za toplu vodu slijedećih karakteristika: </t>
  </si>
  <si>
    <t>Zatvorena ekspanzijska posuda za SUSTAV PTV slijedećih karakteristika:</t>
  </si>
  <si>
    <t>ZILMET</t>
  </si>
  <si>
    <t>HYDRO-PRO 12</t>
  </si>
  <si>
    <t>volumen:</t>
  </si>
  <si>
    <t>12 litara</t>
  </si>
  <si>
    <t>Spojni set za nadžbukno spajanje VIH R 200 s VU uređajem koji izvodi instalater centralnog grijanja</t>
  </si>
  <si>
    <t>Akumulacijski spremnik PTV kombinirani sa ugrađenim toplovodnim izmjenjivačem koji se prikljčuje na instalaciju centralnog grijanja i el. grijačem.</t>
  </si>
  <si>
    <t>BOSCH</t>
  </si>
  <si>
    <t>TGRK 120</t>
  </si>
  <si>
    <t>zapremina:</t>
  </si>
  <si>
    <t>120 litara</t>
  </si>
  <si>
    <t>Ventil radijatorski ručni sa mogućnosti zatvaranja i predpodešavanja za dvocjevni sustav:</t>
  </si>
  <si>
    <t>HEIMEIER</t>
  </si>
  <si>
    <t>STANDARD</t>
  </si>
  <si>
    <t>R 1/2"</t>
  </si>
  <si>
    <t>Set od dva radijatorska aluminijska čalanka za mogućnost priključenja radijatora na instalaciju izvedene u podu, u kompletu sa ugrađenim zapornim ventilima i ventilom za regulaciju protoka vode kroz radijator.</t>
  </si>
  <si>
    <t>LIPOVICA</t>
  </si>
  <si>
    <t>ORION+ 600/95 (set)</t>
  </si>
  <si>
    <t xml:space="preserve">Radijatorski aluminijski članak </t>
  </si>
  <si>
    <t>R 1"</t>
  </si>
  <si>
    <t>boja</t>
  </si>
  <si>
    <t>bijela</t>
  </si>
  <si>
    <t>ORION 600/95</t>
  </si>
  <si>
    <t>Spojni pribor za kompletiranje radijatora</t>
  </si>
  <si>
    <t>redukcija 1" sa brtvom</t>
  </si>
  <si>
    <t>Ovjesni pribor za učvršćenje radijatora</t>
  </si>
  <si>
    <t>konzola:</t>
  </si>
  <si>
    <t>SOLAR/ORION</t>
  </si>
  <si>
    <t>odstojnik:</t>
  </si>
  <si>
    <t>ROGL</t>
  </si>
  <si>
    <t>Ispusni radijatorski ventil</t>
  </si>
  <si>
    <t>HUMEL</t>
  </si>
  <si>
    <t>Odzračni automatski lončić navojnim priključkom</t>
  </si>
  <si>
    <t>Termostatska glava radijatorskog ventila sa ugrađenim osjetnikom, sa navojnim priključkom, za radijatore sa integriranim ventilom</t>
  </si>
  <si>
    <t>DANFOSS</t>
  </si>
  <si>
    <t>tip kao:</t>
  </si>
  <si>
    <t>RA2990</t>
  </si>
  <si>
    <r>
      <t xml:space="preserve">Cijevi za grijanje </t>
    </r>
    <r>
      <rPr>
        <b/>
        <sz val="10"/>
        <color indexed="8"/>
        <rFont val="Arial"/>
        <family val="2"/>
      </rPr>
      <t>PE u kolutu sa izolacijom debljine 6 mm</t>
    </r>
    <r>
      <rPr>
        <sz val="10"/>
        <color indexed="8"/>
        <rFont val="Arial"/>
        <family val="2"/>
      </rPr>
      <t>, za postavljanjem u podne i zidne plohe slijedećih karakteristika:</t>
    </r>
  </si>
  <si>
    <t>VIEGA</t>
  </si>
  <si>
    <t>Pexfit - Fosta</t>
  </si>
  <si>
    <t>dimenzije:</t>
  </si>
  <si>
    <r>
      <t xml:space="preserve">f </t>
    </r>
    <r>
      <rPr>
        <sz val="10"/>
        <color indexed="8"/>
        <rFont val="Arial"/>
        <family val="2"/>
      </rPr>
      <t>16 * 2,0 mm</t>
    </r>
  </si>
  <si>
    <t>metara</t>
  </si>
  <si>
    <r>
      <t>f</t>
    </r>
    <r>
      <rPr>
        <sz val="10"/>
        <color indexed="8"/>
        <rFont val="Arial"/>
        <family val="2"/>
      </rPr>
      <t xml:space="preserve"> 20 * 2,3 mm</t>
    </r>
  </si>
  <si>
    <r>
      <t>f</t>
    </r>
    <r>
      <rPr>
        <sz val="10"/>
        <color indexed="8"/>
        <rFont val="Arial"/>
        <family val="2"/>
      </rPr>
      <t xml:space="preserve"> 25 * 2,8 mm</t>
    </r>
  </si>
  <si>
    <r>
      <t xml:space="preserve">Cijevi za grijanje </t>
    </r>
    <r>
      <rPr>
        <b/>
        <sz val="10"/>
        <color indexed="8"/>
        <rFont val="Arial"/>
        <family val="2"/>
      </rPr>
      <t>PE u šipkama</t>
    </r>
    <r>
      <rPr>
        <sz val="10"/>
        <color indexed="8"/>
        <rFont val="Arial"/>
        <family val="2"/>
      </rPr>
      <t>, za postavljanjem u podne i zidne plohe slijedećih karakteristika:</t>
    </r>
  </si>
  <si>
    <r>
      <t>f</t>
    </r>
    <r>
      <rPr>
        <sz val="10"/>
        <color indexed="8"/>
        <rFont val="Arial"/>
        <family val="2"/>
      </rPr>
      <t xml:space="preserve"> 32 * 3,2 mm</t>
    </r>
  </si>
  <si>
    <t>Cijevna izolacija za postavljanje na cijevi u završnom sloju poda i zidnoj plohi</t>
  </si>
  <si>
    <r>
      <t xml:space="preserve">f </t>
    </r>
    <r>
      <rPr>
        <sz val="10"/>
        <color indexed="8"/>
        <rFont val="Arial"/>
        <family val="2"/>
      </rPr>
      <t>32 * 6 mm</t>
    </r>
  </si>
  <si>
    <t>Spojni MS fitinzi za razvod instalacije grijanja u podu od PE cijevi</t>
  </si>
  <si>
    <r>
      <t xml:space="preserve">Cijevi za grijanje </t>
    </r>
    <r>
      <rPr>
        <b/>
        <sz val="10"/>
        <rFont val="Arial"/>
        <family val="2"/>
      </rPr>
      <t>BAKRENE</t>
    </r>
    <r>
      <rPr>
        <sz val="10"/>
        <rFont val="Arial"/>
        <family val="2"/>
      </rPr>
      <t xml:space="preserve"> u šipkama za instalaciju grijanja dimenzija:</t>
    </r>
  </si>
  <si>
    <r>
      <t>f</t>
    </r>
    <r>
      <rPr>
        <sz val="10"/>
        <rFont val="Arial"/>
        <family val="2"/>
      </rPr>
      <t xml:space="preserve"> 18 * 1 mm</t>
    </r>
  </si>
  <si>
    <r>
      <t>f</t>
    </r>
    <r>
      <rPr>
        <sz val="10"/>
        <rFont val="Arial"/>
        <family val="2"/>
      </rPr>
      <t xml:space="preserve"> 22 * 1 mm</t>
    </r>
  </si>
  <si>
    <r>
      <t>f</t>
    </r>
    <r>
      <rPr>
        <sz val="10"/>
        <rFont val="Arial"/>
        <family val="2"/>
      </rPr>
      <t xml:space="preserve"> 28 * 1,5 mm</t>
    </r>
  </si>
  <si>
    <t>Spojni MS fitinzi za razvod instalacije grijanja u podu od Cu cijevi</t>
  </si>
  <si>
    <t>Pomoćni potrošni materijal tj. spojno - brtveni, ovjesni i montažni materijal kao npr. pričvrsnice, konzole, vijci, tiple, proturne cijevi, plin, kisik, žica, pasta za zavarivanje i lemljenje, kudjelja, teflon traka, samoljepive izolacijske trake i sl.</t>
  </si>
  <si>
    <t>Montaža kompletne instalacije grijanja do pune pogonske sposobnosti sa ugradnjom svih navedenih elemenata, uključivo izrada svih potrebnih prodora kroz građevinske elemente.</t>
  </si>
  <si>
    <t>Ispitivanje instalacijena na nepropusnost, funkcijska proba te regulacija ogrijavnih tijela, puštanje u rad svih uređaja od ovlaštenih servisera te izdavanje svih potrebnih garantnih ispitnih listova ,atesta dokaza kvalitete opreme i materijala te obuka korisnika</t>
  </si>
  <si>
    <t>5.3.</t>
  </si>
  <si>
    <t>INSTALACIJA  KLIMATIZACIJE</t>
  </si>
  <si>
    <t xml:space="preserve">Vanjska i unutarnja jedinica sustava klimatizacije MULTISPLIT kao proizvod TOSHIBA serija 
Multi Inverter, slijedećih karakteristika: </t>
  </si>
  <si>
    <t>vanjska jedinica</t>
  </si>
  <si>
    <t>RAS-5M34UAV-E</t>
  </si>
  <si>
    <t>maks. br. unutar. jedinica</t>
  </si>
  <si>
    <t>napajanje:</t>
  </si>
  <si>
    <t>230/50/1</t>
  </si>
  <si>
    <t>V/Hz/n°</t>
  </si>
  <si>
    <t>učinak hlađenje:</t>
  </si>
  <si>
    <t>10,0 (1.4 - 11,0)</t>
  </si>
  <si>
    <t>kW</t>
  </si>
  <si>
    <t>učinak grijanja:</t>
  </si>
  <si>
    <t>12,0 (0,8 - 14,0)</t>
  </si>
  <si>
    <t>cjevovod tekuća faza</t>
  </si>
  <si>
    <t>5 x 6,35</t>
  </si>
  <si>
    <t>mm</t>
  </si>
  <si>
    <t>cjevovod plinska faza</t>
  </si>
  <si>
    <t>5 x 9,52</t>
  </si>
  <si>
    <t>rashladni medij:</t>
  </si>
  <si>
    <t>R410A</t>
  </si>
  <si>
    <t>raspon rada hlađenja:</t>
  </si>
  <si>
    <t xml:space="preserve"> +10 + 43°C</t>
  </si>
  <si>
    <t>°C</t>
  </si>
  <si>
    <t>raspon rada grijanja:</t>
  </si>
  <si>
    <t xml:space="preserve"> -15 + 22°C</t>
  </si>
  <si>
    <t>RAS-3M26UAV-E</t>
  </si>
  <si>
    <t>7,5 (4,2 - 9,0)</t>
  </si>
  <si>
    <t>9,0 (3,0 - 11,2)</t>
  </si>
  <si>
    <t>3 x 6,35</t>
  </si>
  <si>
    <t>3 x 9,52</t>
  </si>
  <si>
    <r>
      <t xml:space="preserve">Unutarnja </t>
    </r>
    <r>
      <rPr>
        <b/>
        <sz val="10"/>
        <rFont val="Arial"/>
        <family val="2"/>
      </rPr>
      <t xml:space="preserve">kezetna </t>
    </r>
    <r>
      <rPr>
        <sz val="10"/>
        <rFont val="Arial"/>
        <family val="2"/>
      </rPr>
      <t xml:space="preserve">jedinica sustava klimatizacije MULTISPLIT kao proizvod TOSHIBA serija 
Multi Inverter, slijedećih karakteristika: </t>
    </r>
  </si>
  <si>
    <t>unutarnja jedinica</t>
  </si>
  <si>
    <t>RAS-M13SMUV-E</t>
  </si>
  <si>
    <t>3,5 (1,1 - 4,4)</t>
  </si>
  <si>
    <t>4,2 (0,7 - 6,5)</t>
  </si>
  <si>
    <t>PANEL Toshiba RB-B11MC(W)-E za multi inverter 4-smjernu kazetnu jedinicu - za unutarnje kazetne jedinice Multiinverter 600*600 mm</t>
  </si>
  <si>
    <r>
      <t xml:space="preserve">Unutarnja </t>
    </r>
    <r>
      <rPr>
        <b/>
        <sz val="10"/>
        <rFont val="Arial"/>
        <family val="2"/>
      </rPr>
      <t>stropna</t>
    </r>
    <r>
      <rPr>
        <sz val="10"/>
        <rFont val="Arial"/>
        <family val="2"/>
      </rPr>
      <t xml:space="preserve"> jedinica sustava klimatizacije MULTISPLIT kao proizvod TOSHIBA serija 
Multi Inverter, slijedećih karakteristika: </t>
    </r>
  </si>
  <si>
    <t>RAS-B16N3KV2-E</t>
  </si>
  <si>
    <t>4,5 (0,8 - 5,0)</t>
  </si>
  <si>
    <t>5,5 (0,9 - 6,9)</t>
  </si>
  <si>
    <t>RAS-B10N3KV2-E</t>
  </si>
  <si>
    <t>2,5 (1,1 - 3,0)</t>
  </si>
  <si>
    <t>4,2 (0,9 - 5,6)</t>
  </si>
  <si>
    <t>Ovjesni pribor za ugradnju vanjske jedinice klimatizacije na zid prema katalogu proizvođača.</t>
  </si>
  <si>
    <t>kompleta</t>
  </si>
  <si>
    <r>
      <t>Cjevi</t>
    </r>
    <r>
      <rPr>
        <b/>
        <sz val="10"/>
        <rFont val="Arial"/>
        <family val="2"/>
      </rPr>
      <t xml:space="preserve"> BAKRENE u kolutu</t>
    </r>
    <r>
      <rPr>
        <sz val="10"/>
        <rFont val="Arial"/>
        <family val="2"/>
      </rPr>
      <t xml:space="preserve"> sa cjevnom izolacijom, predviđen za plinsku fazu i tekuću fazu instalacije hlađenja dimenzije:</t>
    </r>
  </si>
  <si>
    <r>
      <t>3/8" (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9,52 mm)</t>
    </r>
  </si>
  <si>
    <r>
      <t>1/4" (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 xml:space="preserve"> 6,35 mm)</t>
    </r>
  </si>
  <si>
    <r>
      <t>Cijevi</t>
    </r>
    <r>
      <rPr>
        <b/>
        <sz val="10"/>
        <rFont val="Arial"/>
        <family val="2"/>
      </rPr>
      <t xml:space="preserve"> COUFLEX, </t>
    </r>
    <r>
      <rPr>
        <sz val="10"/>
        <rFont val="Arial"/>
        <family val="2"/>
      </rPr>
      <t>predviđene za odvod kondenzata dimenzije:</t>
    </r>
  </si>
  <si>
    <t>Ø 16 mm</t>
  </si>
  <si>
    <t>Cijevi PVC kanalizacijske, komplet sa fazonskim komadima i ovjesom predviđene za odvod kondenzata dimenzije. Stavkom obuhvatiti i dva sifona.</t>
  </si>
  <si>
    <t>Ø 32 mm</t>
  </si>
  <si>
    <t>PVC kanalice za sustave klimatizacije,  dimenzije 100 / 60 mm</t>
  </si>
  <si>
    <t>Pomoćni potrošni materijal tj. spojno - brtveni, ovjesni i montažni materijal kao npr. pričvrsnice, konzole, vijci, tiple, proturne cijevi, plin</t>
  </si>
  <si>
    <t>Montaža kompletne instalacije klimatizacije sa ugradnjom svih navedenih elemenata do potpune pogonske gotovosti, uključivo izrada svih potrebnih prodora kroz građevinske elemente.</t>
  </si>
  <si>
    <t>Ispitivanje instalacijena, dobava, vakuumiranje i punjenje instalacije rashladnim sredstvom te izdavanje svih potrebnih ispitnih listova i atesta dokaza kvalitete opreme i materijala</t>
  </si>
  <si>
    <t>5.4.</t>
  </si>
  <si>
    <t>INSTALACIJA VENTILACIJE</t>
  </si>
  <si>
    <t>5.4.1.</t>
  </si>
  <si>
    <t>VENTILACIJA SANITARNIH PROSTORA</t>
  </si>
  <si>
    <t>Odsisni cijevni ventilator jednobrzinski. Ventilator se uključ. / isključ. sa regulatorom
slijedećih karakteristika:</t>
  </si>
  <si>
    <t>kao proizvod:</t>
  </si>
  <si>
    <t>HELIOS</t>
  </si>
  <si>
    <t>RR 125</t>
  </si>
  <si>
    <t>kapacitet</t>
  </si>
  <si>
    <t>330 m3/h</t>
  </si>
  <si>
    <t>napon</t>
  </si>
  <si>
    <t xml:space="preserve"> 230 V</t>
  </si>
  <si>
    <t>snaga</t>
  </si>
  <si>
    <t>68 W</t>
  </si>
  <si>
    <t>nivo buke</t>
  </si>
  <si>
    <t>54 dBa</t>
  </si>
  <si>
    <t>ø 125 mm</t>
  </si>
  <si>
    <t>Vanjska gravitacijska odzračna PVC žaluzina za ugradnju u zid</t>
  </si>
  <si>
    <t>VK 125</t>
  </si>
  <si>
    <t>dimenzije Š x V</t>
  </si>
  <si>
    <t>160 x 160</t>
  </si>
  <si>
    <t>Ø 125 mm</t>
  </si>
  <si>
    <t>Zračni odsisni ventil za odvod zraka izrađen od PVC</t>
  </si>
  <si>
    <t>KLIMAOPREMA</t>
  </si>
  <si>
    <t>ZOV</t>
  </si>
  <si>
    <t>veličina:</t>
  </si>
  <si>
    <t>priključak: Ø 125 mm</t>
  </si>
  <si>
    <t>Dozračna ventilacijska ALUMINIJSKA fiksna rešetka sa ugradbenim okvirom za ugradnju u vrata</t>
  </si>
  <si>
    <t>OAS-R</t>
  </si>
  <si>
    <t>nazivna veličina</t>
  </si>
  <si>
    <t>425 x 225 mm</t>
  </si>
  <si>
    <t>Dozračna ventilacijska PVC rešetka za ugradnju u vrata</t>
  </si>
  <si>
    <t>LTG</t>
  </si>
  <si>
    <t>dimenzija svjetlog otvora  436 x 76 mm</t>
  </si>
  <si>
    <t>dimenzija okvira 457 x 92 mm</t>
  </si>
  <si>
    <t>Cijev PVC za razvod instalacije ventilacije komplet sa spojnicama slijedećih dimenzija:</t>
  </si>
  <si>
    <t>Fitini PVC za razvod instalacije ventilacije (koljena, račve, redukcije), komplet sa spojnicama slijedećih dimenzija:</t>
  </si>
  <si>
    <t>Cijev fleksibilna aluminijska za razvod instalacije ventilacije komplet sa spojnicama slijedećih dimenzija:</t>
  </si>
  <si>
    <r>
      <t>ALF 125 (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125 mm)</t>
    </r>
  </si>
  <si>
    <t>Sitan spojni ,brtveni, ovjesni materijal te ostali pomoćni i potrošni materijal, kao što su proturne cijevi, konzole, vijci, tiple, brtve, silikonski kit, brusne i rezne ploče i  sl.</t>
  </si>
  <si>
    <t>Montaža kompletne instalacije ventilacije do pune pogonske sposobnosti sa ugradnjom svih navedenih elemenata, uključivo izrada svih potrebnih prodora kroz građevinske elemente.</t>
  </si>
  <si>
    <t>Funkcionalna proba svih uređaja i elemenata instalacije</t>
  </si>
  <si>
    <t>ventilacije i klimatizacije</t>
  </si>
  <si>
    <t xml:space="preserve">O izvedenoj funkcionalnoj probi insalacije i postignutim </t>
  </si>
  <si>
    <t>parametrima rada, potrebno je sačiniti pisano izvješće</t>
  </si>
  <si>
    <t>kaoje služi kao dokaz kvalitet izvedenih radova</t>
  </si>
  <si>
    <t>5.4.2.</t>
  </si>
  <si>
    <t>VENTILACIJA  KUHINJE</t>
  </si>
  <si>
    <t>Napa zidna ravna izrađena od INOX-a, kružno polirana¸komplet s filtrima, rasvjetom i ovjesnim priborom</t>
  </si>
  <si>
    <t>NZR 1000 X 900 X 450</t>
  </si>
  <si>
    <t>1000 X 900 X 450</t>
  </si>
  <si>
    <t>nom. kapacitet:</t>
  </si>
  <si>
    <t>m3/h</t>
  </si>
  <si>
    <t>br. filtera:</t>
  </si>
  <si>
    <t>br. priključaka:</t>
  </si>
  <si>
    <t>dim. priključka:</t>
  </si>
  <si>
    <t>400 x 310</t>
  </si>
  <si>
    <t>NZR 3200 X 900 X 450</t>
  </si>
  <si>
    <t>3200 X 900 X 450</t>
  </si>
  <si>
    <t>2 x 400 x 310</t>
  </si>
  <si>
    <t>Radijalni ventilator u kompletu sa postojem i fleksi spojevima.</t>
  </si>
  <si>
    <t>Helios</t>
  </si>
  <si>
    <t>MegaBox MBW 200/4</t>
  </si>
  <si>
    <t>kapac.(100 Pa):</t>
  </si>
  <si>
    <t>razina buke:</t>
  </si>
  <si>
    <t>54 dB</t>
  </si>
  <si>
    <t>el. Priključak:</t>
  </si>
  <si>
    <t>230 V</t>
  </si>
  <si>
    <t>Ø 200</t>
  </si>
  <si>
    <t>fleksi spoj tip:</t>
  </si>
  <si>
    <t>STS 200</t>
  </si>
  <si>
    <t>prirubnica tip:</t>
  </si>
  <si>
    <t>DFR 200</t>
  </si>
  <si>
    <t>MegaBox MBW 280/6</t>
  </si>
  <si>
    <t>56 dB</t>
  </si>
  <si>
    <t>Ø 315</t>
  </si>
  <si>
    <t>STS 315</t>
  </si>
  <si>
    <t>DFR 315</t>
  </si>
  <si>
    <t>Regulator za upravljanje ventilatorom</t>
  </si>
  <si>
    <t>MWS 3</t>
  </si>
  <si>
    <t>MWS 7,5</t>
  </si>
  <si>
    <t>Ventilacijske cijevi, kanali i elemeti potrebni za spajanje kuhinjskih napa, izrađeni od inox lima debljine 0,8 mm</t>
  </si>
  <si>
    <t>625 x 425 mm</t>
  </si>
  <si>
    <t>Cijev pocinčana "SPIRO" za razvod instalacije ventilacije komplet sa spojnicama slijedećih dimenzija:</t>
  </si>
  <si>
    <r>
      <t xml:space="preserve">f </t>
    </r>
    <r>
      <rPr>
        <sz val="10"/>
        <rFont val="Arial"/>
        <family val="2"/>
      </rPr>
      <t>200 mm</t>
    </r>
  </si>
  <si>
    <r>
      <t xml:space="preserve">f </t>
    </r>
    <r>
      <rPr>
        <sz val="10"/>
        <rFont val="Arial"/>
        <family val="2"/>
      </rPr>
      <t>315 mm</t>
    </r>
  </si>
  <si>
    <t>Koljena pocinčana "SPIRO" za razvod instalacije ventilacije komplet sa spojnicama slijedećih dimenzija:</t>
  </si>
  <si>
    <t>Spojni komadi i kanali od poc. lima 0,8 mm za razvod instalacije ventilacije (koljena, račve, redukcije), komplet sa spojnicama slijedećih dimenzija:</t>
  </si>
  <si>
    <t>Sitan spojni ,brtveni, ovjesni materijal te ostali pomoćni i potrošni materijal, kao što su  konzole, vijci, tiple, brtve, silikonski kit, brusne i rezne ploče i  sl.</t>
  </si>
  <si>
    <t>Izrada i montaža kompletne instalacije ventilacije do pune pogonske sposobnosti sa ugradnjom svih navedenih elemenata, uključivo izrada svih potrebnih prodora kroz građevinske elemente.</t>
  </si>
  <si>
    <t>Pripremno završni radovi, uređenje</t>
  </si>
  <si>
    <t>radilišta prije i nakon montaže, te</t>
  </si>
  <si>
    <t>troškovi dopreme materijala i alata</t>
  </si>
  <si>
    <t>na radilište, sa povratom preostalog</t>
  </si>
  <si>
    <t>REKAPITULACIJA</t>
  </si>
  <si>
    <t>ukupno STROJARSKI RADOVI</t>
  </si>
  <si>
    <t>TROŠKOVNIK GRAĐEVINSKO-OBRTNIČKIH RADOVA, VODOVODA, SANITARNE OPREME, KANALIZACIJE, VATROZAŠTITE TE OSTALIH RADOVA, STROJARSKIH INSTALACIJA, ELEKTROINSTALACIJA TE UNUTARNJEG I VANJSKOG OPREMANJA</t>
  </si>
  <si>
    <t>br.</t>
  </si>
  <si>
    <t>OPIS STAVKE</t>
  </si>
  <si>
    <t>mj. jed.</t>
  </si>
  <si>
    <t>kol.</t>
  </si>
  <si>
    <t>jed. cijena</t>
  </si>
  <si>
    <t>UKUPNO (kn)</t>
  </si>
  <si>
    <t xml:space="preserve"> </t>
  </si>
  <si>
    <r>
      <t xml:space="preserve"> </t>
    </r>
    <r>
      <rPr>
        <b/>
        <sz val="12"/>
        <rFont val="Times New Roman CE"/>
        <family val="2"/>
      </rPr>
      <t>Sve stavke ovog troškovnika podrazumjevaju dobavu materijala na gradilište, njegovu montažu (ugradnju), te stavljanje u funkciju (ukoliko nije u stavci drugačije navedeno). Materijal i oprema navedenih proizvođača u ovom troškovniku može se isporučiti i od drugih proizvođača uz uvjet jednakovrijednih tehničkih karakteristika. Uz određene sastavnice iz ovog troškovnika (navedene u glavnom projektu) potrebno je dobaviti i priložiti i potvrde o sukladnosti od proizvođača, odnosno, dobavljača.</t>
    </r>
  </si>
  <si>
    <t>A)</t>
  </si>
  <si>
    <t>ELEKTROENERGETSKI PRIKLJUČAK</t>
  </si>
  <si>
    <r>
      <t>Novi priključak objekta prema EE suglasnosti sa dobavom i ugradnjom samostojećeg SKPMO ormara, komplet sa premještanjem i montažom postojećeg brojila iz unutrašnjosti objekta (</t>
    </r>
    <r>
      <rPr>
        <b/>
        <sz val="12"/>
        <rFont val="Times New Roman CE"/>
        <family val="2"/>
      </rPr>
      <t>sam priključak u nadležnosti distributera HEP - ODS d.o.o., Elektra Križ)</t>
    </r>
  </si>
  <si>
    <t>ne nuditi</t>
  </si>
  <si>
    <t>Iskop rova za polaganje priključnog kabela širine 40 cm, dubine 80 cm u zemlji II. kategorije, te ponovno zatrpavanje nakon polaganja kabela sa zasipanjem rahlom zemljom iz iskopa i nabijanjem u slojevima od 10 cm</t>
  </si>
  <si>
    <t>met</t>
  </si>
  <si>
    <r>
      <t>Dobava i polaganje u rov, komplet sa spajanjem, voda PP00 4×16 mm</t>
    </r>
    <r>
      <rPr>
        <vertAlign val="superscript"/>
        <sz val="12"/>
        <rFont val="Times New Roman CE"/>
        <family val="2"/>
      </rPr>
      <t>2</t>
    </r>
    <r>
      <rPr>
        <sz val="12"/>
        <rFont val="Times New Roman CE"/>
        <family val="1"/>
      </rPr>
      <t xml:space="preserve"> za unutrašnji priključak od SKPMO do RV objekta (izmjeriti točnu dužinu trase prije narudžbe)</t>
    </r>
  </si>
  <si>
    <t>Dobava i polaganje u prethodno iskopani rov alkaten fi 40 cijevi ispod asfaltiranih i betonskih površina</t>
  </si>
  <si>
    <t xml:space="preserve">Dobava PVC upozoravajuće trake i polaganje u rov  iznad kabela. </t>
  </si>
  <si>
    <t>UKUPNO A:</t>
  </si>
  <si>
    <t>B)</t>
  </si>
  <si>
    <t xml:space="preserve">INSTALACIJA TERMIKE </t>
  </si>
  <si>
    <t>Demontaža i anuliranje električne instalacije koja pripada dijelu koji se rekonstruira. Svu demontiranu ispravnu opremu uskladištiti, a otpad odložiti na deponij koje će odrediti investitor.</t>
  </si>
  <si>
    <t>radnih sati</t>
  </si>
  <si>
    <r>
      <t xml:space="preserve">Dobava, ugradnja potrebitog materijala i izrada </t>
    </r>
    <r>
      <rPr>
        <b/>
        <sz val="12"/>
        <rFont val="Times New Roman CE"/>
        <family val="2"/>
      </rPr>
      <t>razvodnog ormara vrtića RV</t>
    </r>
    <r>
      <rPr>
        <sz val="12"/>
        <rFont val="Times New Roman CE"/>
        <family val="2"/>
      </rPr>
      <t>. Ormarić je metalne modularne P/Ž izvedbe za ugradnju pribl. 72 "domino" elemenata, IP 40, troredni sa metalnim vratima na zaključavanje tipa BK070002 "Schrack" ili jednakovrijedan ___________. U ormarić dobaviti i ugraditi sljedeću opremu:</t>
    </r>
  </si>
  <si>
    <t xml:space="preserve">- 3~ limitator 3x25A </t>
  </si>
  <si>
    <t>kom  1</t>
  </si>
  <si>
    <t>- 3~ strujna zaštitna sklopka RCD 63/0,3A</t>
  </si>
  <si>
    <t xml:space="preserve">- odvodnik prenapona B 15 kA </t>
  </si>
  <si>
    <t>kom  4</t>
  </si>
  <si>
    <t>- daljinski isklopnik FA 230 V Shrack za isklop RCD sklopke ili jednakovrijedan ___________</t>
  </si>
  <si>
    <t>- 1~strujna komb. zaštitna sklopka RCD 16/0,03A</t>
  </si>
  <si>
    <t>- inst. prekidač tropolni C karakteristike 3×25A</t>
  </si>
  <si>
    <t>- inst. prekidač tropolni C karakteristike 3×20A</t>
  </si>
  <si>
    <t>- inst. prekidač tropolni C karakteristike 3×16A</t>
  </si>
  <si>
    <t>- inst. prekidač jednopolni C karakteristike 16A</t>
  </si>
  <si>
    <t>kom  19</t>
  </si>
  <si>
    <t>- inst. prekidač jednopolni C karakteristike 10A</t>
  </si>
  <si>
    <t>kom  11</t>
  </si>
  <si>
    <t>- inst. prekidač jednopolni B karakteristike 6A</t>
  </si>
  <si>
    <t>- vremenski relej sa zadrškom uklopa</t>
  </si>
  <si>
    <t xml:space="preserve">- ostali sitni i spojni materijal (redne stezaljke, Cu sabirnice, natpisne  i upozorne pločice. </t>
  </si>
  <si>
    <t>kompl</t>
  </si>
  <si>
    <r>
      <t>Dobava, montaža i spajanje šuko priključnice jednofazne 230V, 16A tipa "STELLA" TIP 6210 (</t>
    </r>
    <r>
      <rPr>
        <b/>
        <sz val="12"/>
        <rFont val="Times New Roman CE"/>
        <family val="2"/>
      </rPr>
      <t>sa sigurnosnim zaklopcem kontakata</t>
    </r>
    <r>
      <rPr>
        <sz val="12"/>
        <rFont val="Times New Roman CE"/>
        <family val="1"/>
      </rPr>
      <t xml:space="preserve">) “Elektrokontakt”  ili jednakovrijedne _________. </t>
    </r>
  </si>
  <si>
    <t>Dobava, montaža i spajanje šuko priključnice jednofazne 230V, 16A tipa "STELLA" 6210.4.0001 “Elektrokontakt” ili jednakovrijedne ____________.</t>
  </si>
  <si>
    <t>Dobava, montaža i spajanje jednofazne priključnice sa poklopcem 250V 16A tipa "STELLA" 6212.4.0001 “Elektrokontakt” ili jednakovrijedne ___________ .</t>
  </si>
  <si>
    <t>Dobava, montaža i spajanje jedne telefonske priključnice sa dva konektora RJ45 tipa "STELA" 6363.4.1001, jedne antenske završne priključnice tipa "STELLA" 6311.4.1001 i jedan dvostruki horizontalni okvir tipa "STELLA" 6000.4.0201 “Elektrokontakt” ili jednakovrijedan ________.</t>
  </si>
  <si>
    <t>Dobava, montaža i spajanje u kuhinji priključnice N/Ž jednofazne sa poklopcem 230V 16A tipa "SISTEM 80" MMP 12 "TEP” ili jednakovrijedne ___________ .</t>
  </si>
  <si>
    <t>Dobava, montaža i spajanje u kuhinji trofazne N/Ž priključnice sa poklopcem 400V 16A tipa "SISTEM 80" MMP 27 "TEP" ili jednakovrijedne ________ .</t>
  </si>
  <si>
    <t>Dobava, montaža i spajanje tipkala JPR-10 za daljinsko isključenje napajanja u nuždi</t>
  </si>
  <si>
    <t>Samo spajanje slijedeće opreme:</t>
  </si>
  <si>
    <t>- vanjska klima jedinica</t>
  </si>
  <si>
    <t>- unutarnja klima jedinica</t>
  </si>
  <si>
    <t>- sušila za ruke</t>
  </si>
  <si>
    <t>- kombi bojler</t>
  </si>
  <si>
    <t>- ventilator</t>
  </si>
  <si>
    <t>- napa - ventilator</t>
  </si>
  <si>
    <t>Dobava i ugradnja sa spajanjem pretežito pod žbuku, a djelomično u  cijev,  slijedećih vrsta kablova:</t>
  </si>
  <si>
    <r>
      <t>- PP-Y 5×6  mm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 xml:space="preserve"> </t>
    </r>
  </si>
  <si>
    <r>
      <t>- PP-Y 5×4  mm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 xml:space="preserve"> </t>
    </r>
  </si>
  <si>
    <r>
      <t>- PP-Y 5×2,5  mm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 xml:space="preserve">             </t>
    </r>
  </si>
  <si>
    <r>
      <t>- PP-Y 3×2,5  mm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 xml:space="preserve">             </t>
    </r>
  </si>
  <si>
    <r>
      <t>- PP-Y 7×1,5  mm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 xml:space="preserve">             </t>
    </r>
  </si>
  <si>
    <r>
      <t>- PP-Y 4×1,5  mm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 xml:space="preserve">             </t>
    </r>
  </si>
  <si>
    <r>
      <t>- PP-Y 3×1,5  mm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 xml:space="preserve">             </t>
    </r>
  </si>
  <si>
    <t>Dobava i postava sistema za uzemljenje i izjednačenje potencijala metalnih masa, sastavljenog iz slijedećih elemenata (plastične cijevne instalacije se ne uzemljuju):</t>
  </si>
  <si>
    <t>- kutija 100×100</t>
  </si>
  <si>
    <t>kom   1</t>
  </si>
  <si>
    <t>- kutija IP PS49 sa Cu sabirnicom</t>
  </si>
  <si>
    <r>
      <t>- vodič Ž/Z  P/F 10 mm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 xml:space="preserve">              </t>
    </r>
  </si>
  <si>
    <t>met  20</t>
  </si>
  <si>
    <r>
      <t>- vodič Ž/Z  P/F 6 mm</t>
    </r>
    <r>
      <rPr>
        <vertAlign val="superscript"/>
        <sz val="12"/>
        <rFont val="Times New Roman CE"/>
        <family val="1"/>
      </rPr>
      <t>2</t>
    </r>
    <r>
      <rPr>
        <sz val="12"/>
        <rFont val="Times New Roman CE"/>
        <family val="1"/>
      </rPr>
      <t xml:space="preserve">              </t>
    </r>
  </si>
  <si>
    <t>met  15</t>
  </si>
  <si>
    <r>
      <t>- vodič Ž/Z  P/F 4 mm</t>
    </r>
    <r>
      <rPr>
        <vertAlign val="superscript"/>
        <sz val="12"/>
        <rFont val="Times New Roman CE"/>
        <family val="1"/>
      </rPr>
      <t>2</t>
    </r>
  </si>
  <si>
    <t>met  10</t>
  </si>
  <si>
    <t>- šelne za spoj na cijevi</t>
  </si>
  <si>
    <t>kom   4</t>
  </si>
  <si>
    <t>- ostali sitni spojni i vezni materijal</t>
  </si>
  <si>
    <t>pp</t>
  </si>
  <si>
    <t>Dobava i postava izolacionog ugradbenog i spojnog materijala:</t>
  </si>
  <si>
    <t>- spojna kutija OG 3 uvoda</t>
  </si>
  <si>
    <r>
      <t xml:space="preserve">- izolaciona PNT cijev </t>
    </r>
    <r>
      <rPr>
        <sz val="12"/>
        <rFont val="Symbol"/>
        <family val="1"/>
      </rPr>
      <t>f</t>
    </r>
    <r>
      <rPr>
        <sz val="12"/>
        <rFont val="Times New Roman CE"/>
        <family val="1"/>
      </rPr>
      <t xml:space="preserve"> 25</t>
    </r>
  </si>
  <si>
    <r>
      <t xml:space="preserve">- izolaciona PNT cijev </t>
    </r>
    <r>
      <rPr>
        <sz val="12"/>
        <rFont val="Symbol"/>
        <family val="1"/>
      </rPr>
      <t>f</t>
    </r>
    <r>
      <rPr>
        <sz val="12"/>
        <rFont val="Times New Roman CE"/>
        <family val="1"/>
      </rPr>
      <t xml:space="preserve"> 16</t>
    </r>
  </si>
  <si>
    <t>- kutija spojna 100x100</t>
  </si>
  <si>
    <r>
      <t xml:space="preserve">- kutija spojna </t>
    </r>
    <r>
      <rPr>
        <sz val="12"/>
        <rFont val="Symbol"/>
        <family val="1"/>
      </rPr>
      <t>f</t>
    </r>
    <r>
      <rPr>
        <sz val="12"/>
        <rFont val="Times New Roman CE"/>
        <family val="1"/>
      </rPr>
      <t xml:space="preserve"> 80</t>
    </r>
  </si>
  <si>
    <r>
      <t xml:space="preserve">- kutija ugradna </t>
    </r>
    <r>
      <rPr>
        <sz val="12"/>
        <rFont val="Symbol"/>
        <family val="1"/>
      </rPr>
      <t>f</t>
    </r>
    <r>
      <rPr>
        <sz val="12"/>
        <rFont val="Times New Roman CE"/>
        <family val="1"/>
      </rPr>
      <t xml:space="preserve"> 60</t>
    </r>
  </si>
  <si>
    <t>- metalna gibljiva cijev fi 25</t>
  </si>
  <si>
    <t>- izolaciona cijev rebrasta CS 25</t>
  </si>
  <si>
    <t>- izolaciona cijev rebrasta CS 20</t>
  </si>
  <si>
    <t>Provjeravanje el.instalacije prema normi HRN HD 60364-6 dokumentirano u Zapisniku</t>
  </si>
  <si>
    <t xml:space="preserve">kom </t>
  </si>
  <si>
    <t>UKUPNO B:</t>
  </si>
  <si>
    <t>C)</t>
  </si>
  <si>
    <t>INSTALACIJA RASVJETE</t>
  </si>
  <si>
    <t>Dobava, montaža i spajanje u spušteni strop hodnika ugradnog zatvorenog downlightera (sa difuzorom 10D10879) tipa LUCIJA 200 2xTC-DEL 26W 10D10121 "DEKOR" ili jednakovrijedne ___________.</t>
  </si>
  <si>
    <t>Dobava, montaža i spajanje u spušteni strop soba boravka ugradnog downlightera (sa  prstenom od pleksiglasa u boji koju određuje arhitekta) tipa LAURA 200 2xTC-DEL 26W 10D10053   "DEKOR" ili jednakovrijedne ________.</t>
  </si>
  <si>
    <t>Dobava, montaža i spajanje u spušteni strop sanitarija dogradnje ugradnog downlightera tipa COMPACT 2562  1x26 W "ELTOR" ili jednakovrijedne ___________.</t>
  </si>
  <si>
    <t>Dobava, montaža i spajanje na strop glačaone ugradne fluo-armature sa opal staklom tipa  "intra -lighting" 4×18 W komplet ili jednakovrijedne ___________.</t>
  </si>
  <si>
    <t>Dobava, montaža i spajanje na strop ureda ugradne fluo-armature sa sjajnim rasterom tipa  "intra -lighting" 4×36 W komplet ili jednakovrijedne ___________.</t>
  </si>
  <si>
    <t xml:space="preserve">Dobava, montaža i spajanje u kuhinji rasvjetne armature IP 65 tipa 5700 "intra lighting" 2×36W ili jednakovrijedne _____________. </t>
  </si>
  <si>
    <t>Dobava, montaža i spajanje na ulazima i terasi svjetiljke tip YAMA OPEN 9536 1×26 W "ELTOR" ili jednakovrijedne ____________.</t>
  </si>
  <si>
    <t>Dobava, montaža i spajanje na terasama zidne svjetiljke tip YAMA  9543 1×26 W "ELTOR" ili jednakovrijedne ____________.</t>
  </si>
  <si>
    <t>Protupanik svjetiljka tipa 660 00 "LEGRAND" komplet sa piktogramom ili jednakovrijedna _________________.</t>
  </si>
  <si>
    <t xml:space="preserve">Dobava, ugradba i spajanje prekidača nazivne struje prekidanja 10A, tip "STELLA" Elektrokontakt ili jednakovrijednih __________. </t>
  </si>
  <si>
    <t xml:space="preserve">- obični   6011.4.0001  </t>
  </si>
  <si>
    <t xml:space="preserve">- serijski   6051.4.0001  </t>
  </si>
  <si>
    <t xml:space="preserve">- izmjenični   6031.4.0001  </t>
  </si>
  <si>
    <t xml:space="preserve">- križni   6041.4.0001  </t>
  </si>
  <si>
    <t>Dobava, montaža i spajanje OG prekidača N/Ž za nazivnu struju 10 A tip nadžbukni program "Elektrokontakt" ili jednakovrijedan ________:</t>
  </si>
  <si>
    <t>- izmjenični</t>
  </si>
  <si>
    <t xml:space="preserve">Izrada instalacije rasvjete, sa dobavom, polaganjem pretežito pod žbuku, a djelomično u cijev, te spajanjem sljedećih vrsta vodova. </t>
  </si>
  <si>
    <r>
      <t>- PP-Y 4×1,5 mm</t>
    </r>
    <r>
      <rPr>
        <vertAlign val="superscript"/>
        <sz val="12"/>
        <rFont val="Times New Roman CE"/>
        <family val="1"/>
      </rPr>
      <t>2</t>
    </r>
  </si>
  <si>
    <r>
      <t>- PP-Y 3×1,5 mm</t>
    </r>
    <r>
      <rPr>
        <vertAlign val="superscript"/>
        <sz val="12"/>
        <rFont val="Times New Roman CE"/>
        <family val="1"/>
      </rPr>
      <t>2</t>
    </r>
  </si>
  <si>
    <t>- kutija spojna 100×100</t>
  </si>
  <si>
    <t xml:space="preserve">- alkaten cijev fi 25 </t>
  </si>
  <si>
    <t>UKUPNO C):</t>
  </si>
  <si>
    <t>D)</t>
  </si>
  <si>
    <t>TK INSTALACIJA</t>
  </si>
  <si>
    <t>Iskop rova od uvodnog TK ormarića na objektu do ulice u II kategoriji zemlje, dubine približno 0,8 m, a širine približno 0,4 m, te ponovno zatrpavanje nakon polaganja cijevi sa direktnim zasipavanjem cijevi rahlom zemljom iz iskopa i kasnijim nabijanjem u slojevima.</t>
  </si>
  <si>
    <t>Dobava i polaganje u prethodno iskopani rov 2x PEHD 50 cijevi od uvodnog TK ormarića smještenog na uličnoj fasadi objekta do ulice</t>
  </si>
  <si>
    <t xml:space="preserve">Dobava i montaža uvodnog ITO 01 telefonskog ormarića s KRONE 1x10-paričnom regletom </t>
  </si>
  <si>
    <t xml:space="preserve">Dobava i montaža ranžirnog telefonskog ormarića s KRONE 1x10-paričnom regletom </t>
  </si>
  <si>
    <t>Dobava montaža i spajanje TK kabela tipa XTP cat 6  4x2x0,8 od uzemnog zdenca do uvodnog ormarića</t>
  </si>
  <si>
    <t>Dobava montaža i spajanje TK kabela tipa UTP cat 6  4x2x0,6 od informatičkog ormara do svake TK priključnice</t>
  </si>
  <si>
    <t>Dobava i postava izolacionog pribora :</t>
  </si>
  <si>
    <t>- PVC savitljiva cijev CS 20</t>
  </si>
  <si>
    <t>UKUPNO D):</t>
  </si>
  <si>
    <t>E)</t>
  </si>
  <si>
    <t>ANTENSKA INSTALACIJA</t>
  </si>
  <si>
    <t xml:space="preserve">Dobava i polaganje kroz cijevi te spajanje antenskog kabela RG 59 - 75Ω . </t>
  </si>
  <si>
    <t>Dobava i montaža izolacionog pribora :</t>
  </si>
  <si>
    <r>
      <t xml:space="preserve">- PVC savitljiva cijev </t>
    </r>
    <r>
      <rPr>
        <sz val="12"/>
        <rFont val="Symbol"/>
        <family val="1"/>
      </rPr>
      <t xml:space="preserve">f </t>
    </r>
    <r>
      <rPr>
        <sz val="12"/>
        <rFont val="Times New Roman CE"/>
        <family val="1"/>
      </rPr>
      <t>20</t>
    </r>
  </si>
  <si>
    <t>UKUPNO E):</t>
  </si>
  <si>
    <t>REKAPITULACIJA S PROCJENOM TROŠKOVA</t>
  </si>
  <si>
    <t>UKUPNO:</t>
  </si>
  <si>
    <t>KONAČNA REKAPITULACIJA</t>
  </si>
  <si>
    <t>ELEKTROINSTALACIJE</t>
  </si>
  <si>
    <t xml:space="preserve">TENDER DOKUMENTACIJA </t>
  </si>
  <si>
    <t xml:space="preserve">GRAĐEVINSKO - OBRTNIČKI RADOVI, VODOVOD I SANITARNA OPREMA, KANALIZACIJA, VATROZAŠTITA, OSTALI RADOVI </t>
  </si>
  <si>
    <r>
      <t xml:space="preserve">           LOKACIJA :  </t>
    </r>
    <r>
      <rPr>
        <b/>
        <sz val="14"/>
        <rFont val="Arial Narrow"/>
        <family val="2"/>
      </rPr>
      <t xml:space="preserve">HERCEGOVAC, BRAĆE PETR 2, k.č.br. 753, k.o.  Hercegovac                               </t>
    </r>
  </si>
  <si>
    <r>
      <t>INVESTITOR:</t>
    </r>
    <r>
      <rPr>
        <b/>
        <sz val="14"/>
        <rFont val="Arial Narrow"/>
        <family val="2"/>
      </rPr>
      <t xml:space="preserve">           OPĆINA HERCEGOVAC, MOSLAVAČKA 147</t>
    </r>
  </si>
  <si>
    <t xml:space="preserve"> REKAPITULACIJA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</si>
</sst>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k_n_-;\-* #,##0.00\ _k_n_-;_-* &quot;-&quot;??\ _k_n_-;_-@_-"/>
    <numFmt numFmtId="164" formatCode="0.0"/>
    <numFmt numFmtId="165" formatCode="0."/>
    <numFmt numFmtId="166" formatCode="#,##0.00\ &quot;kn&quot;"/>
    <numFmt numFmtId="167" formatCode="#,##0.00;;;"/>
    <numFmt numFmtId="168" formatCode="0&quot;.&quot;"/>
    <numFmt numFmtId="169" formatCode="#,##0.00\ _k_n"/>
    <numFmt numFmtId="170" formatCode="0,"/>
    <numFmt numFmtId="171" formatCode="#&quot;.&quot;"/>
    <numFmt numFmtId="172" formatCode="#,##0.00\ _k_n;[Red]#,##0.00\ _k_n"/>
  </numFmts>
  <fonts count="53">
    <font>
      <sz val="10"/>
      <name val="Arial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Calibri"/>
      <family val="2"/>
    </font>
    <font>
      <b/>
      <sz val="16"/>
      <name val="Arial Narrow"/>
      <family val="2"/>
    </font>
    <font>
      <sz val="12.75"/>
      <name val="Arial Narrow"/>
      <family val="2"/>
    </font>
    <font>
      <vertAlign val="superscript"/>
      <sz val="14"/>
      <name val="Arial Narrow"/>
      <family val="2"/>
    </font>
    <font>
      <sz val="14"/>
      <color indexed="10"/>
      <name val="Arial Narrow"/>
      <family val="2"/>
    </font>
    <font>
      <sz val="14"/>
      <color theme="1"/>
      <name val="Arial Narrow"/>
      <family val="2"/>
    </font>
    <font>
      <b/>
      <sz val="8"/>
      <name val="Times New Roman CE"/>
      <family val="1"/>
    </font>
    <font>
      <b/>
      <i/>
      <sz val="16"/>
      <name val="Times New Roman CE"/>
      <family val="1"/>
    </font>
    <font>
      <b/>
      <sz val="12"/>
      <name val="Times New Roman CE"/>
      <family val="2"/>
    </font>
    <font>
      <b/>
      <i/>
      <sz val="16"/>
      <name val="Arial Narrow"/>
      <family val="2"/>
    </font>
    <font>
      <b/>
      <sz val="14"/>
      <name val="Times New Roman CE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10"/>
      <color indexed="8"/>
      <name val="Symbol"/>
      <family val="1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Arial CE"/>
      <family val="2"/>
    </font>
    <font>
      <b/>
      <i/>
      <sz val="12"/>
      <name val="Times New Roman CE"/>
      <family val="1"/>
    </font>
    <font>
      <sz val="8"/>
      <name val="Times New Roman CE"/>
      <family val="1"/>
    </font>
    <font>
      <vertAlign val="superscript"/>
      <sz val="12"/>
      <name val="Times New Roman CE"/>
      <family val="2"/>
    </font>
    <font>
      <b/>
      <i/>
      <sz val="14"/>
      <name val="Times New Roman CE"/>
      <family val="1"/>
    </font>
    <font>
      <b/>
      <i/>
      <sz val="15"/>
      <name val="Times New Roman CE"/>
      <family val="1"/>
    </font>
    <font>
      <sz val="12"/>
      <name val="Times New Roman"/>
      <family val="1"/>
    </font>
    <font>
      <sz val="12"/>
      <name val="Symbol"/>
      <family val="1"/>
    </font>
    <font>
      <i/>
      <sz val="12"/>
      <name val="Times New Roman CE"/>
      <family val="1"/>
    </font>
    <font>
      <b/>
      <sz val="16"/>
      <name val="Times New Roman CE"/>
      <family val="2"/>
    </font>
    <font>
      <sz val="12"/>
      <name val="BREBER"/>
      <family val="3"/>
    </font>
    <font>
      <i/>
      <sz val="14"/>
      <name val="Brush Script MT"/>
      <family val="4"/>
    </font>
    <font>
      <sz val="10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right" vertical="top"/>
      <protection/>
    </xf>
    <xf numFmtId="0" fontId="2" fillId="0" borderId="0">
      <alignment horizontal="justify" vertical="top" wrapText="1"/>
      <protection/>
    </xf>
    <xf numFmtId="0" fontId="1" fillId="0" borderId="0">
      <alignment horizontal="left"/>
      <protection/>
    </xf>
    <xf numFmtId="4" fontId="2" fillId="0" borderId="0">
      <alignment horizontal="right"/>
      <protection/>
    </xf>
    <xf numFmtId="0" fontId="2" fillId="0" borderId="0">
      <alignment horizontal="right"/>
      <protection/>
    </xf>
    <xf numFmtId="4" fontId="2" fillId="0" borderId="0">
      <alignment horizontal="right" wrapText="1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3">
    <xf numFmtId="0" fontId="0" fillId="0" borderId="0" xfId="0"/>
    <xf numFmtId="0" fontId="0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27" applyFont="1" applyFill="1" applyBorder="1" applyAlignment="1">
      <alignment horizontal="justify" vertical="top" wrapText="1"/>
      <protection/>
    </xf>
    <xf numFmtId="0" fontId="5" fillId="0" borderId="0" xfId="0" applyFont="1" applyFill="1" applyAlignment="1">
      <alignment horizontal="right" vertical="top"/>
    </xf>
    <xf numFmtId="49" fontId="6" fillId="0" borderId="0" xfId="0" applyNumberFormat="1" applyFont="1" applyAlignment="1" quotePrefix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right" vertical="center"/>
    </xf>
    <xf numFmtId="4" fontId="10" fillId="3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 quotePrefix="1">
      <alignment wrapText="1"/>
    </xf>
    <xf numFmtId="0" fontId="10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9" fillId="0" borderId="0" xfId="27" applyFont="1" applyFill="1" applyBorder="1" applyAlignment="1" quotePrefix="1">
      <alignment horizontal="justify" vertical="top" wrapText="1"/>
      <protection/>
    </xf>
    <xf numFmtId="0" fontId="9" fillId="0" borderId="0" xfId="27" applyFont="1" applyFill="1" applyBorder="1" applyAlignment="1">
      <alignment horizontal="justify" vertical="top" wrapText="1"/>
      <protection/>
    </xf>
    <xf numFmtId="0" fontId="7" fillId="0" borderId="0" xfId="0" applyFont="1"/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4" fontId="9" fillId="0" borderId="0" xfId="0" applyNumberFormat="1" applyFont="1" applyAlignment="1">
      <alignment horizontal="justify" vertical="top"/>
    </xf>
    <xf numFmtId="4" fontId="7" fillId="0" borderId="0" xfId="0" applyNumberFormat="1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 quotePrefix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>
      <alignment vertical="top" wrapText="1"/>
    </xf>
    <xf numFmtId="0" fontId="12" fillId="0" borderId="0" xfId="0" applyFont="1" applyAlignment="1">
      <alignment horizontal="right" vertical="center" wrapText="1"/>
    </xf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right" vertical="center"/>
    </xf>
    <xf numFmtId="4" fontId="11" fillId="3" borderId="2" xfId="0" applyNumberFormat="1" applyFont="1" applyFill="1" applyBorder="1" applyAlignment="1">
      <alignment vertical="center"/>
    </xf>
    <xf numFmtId="0" fontId="11" fillId="4" borderId="0" xfId="0" applyFont="1" applyFill="1" applyAlignment="1">
      <alignment vertical="center" wrapText="1"/>
    </xf>
    <xf numFmtId="4" fontId="12" fillId="0" borderId="0" xfId="0" applyNumberFormat="1" applyFont="1" applyAlignment="1">
      <alignment horizontal="justify" vertical="top"/>
    </xf>
    <xf numFmtId="4" fontId="12" fillId="0" borderId="0" xfId="0" applyNumberFormat="1" applyFont="1" applyAlignment="1">
      <alignment horizontal="left" vertical="top" wrapText="1"/>
    </xf>
    <xf numFmtId="4" fontId="12" fillId="0" borderId="0" xfId="0" applyNumberFormat="1" applyFont="1" applyAlignment="1">
      <alignment horizontal="justify" vertical="top" wrapText="1"/>
    </xf>
    <xf numFmtId="0" fontId="12" fillId="0" borderId="0" xfId="27" applyFont="1" applyBorder="1" applyAlignment="1">
      <alignment horizontal="left" vertical="top" wrapText="1"/>
      <protection/>
    </xf>
    <xf numFmtId="0" fontId="11" fillId="4" borderId="0" xfId="0" applyFont="1" applyFill="1" applyAlignment="1">
      <alignment vertical="center"/>
    </xf>
    <xf numFmtId="4" fontId="14" fillId="5" borderId="0" xfId="0" applyNumberFormat="1" applyFont="1" applyFill="1" applyBorder="1" applyAlignment="1">
      <alignment horizontal="left" wrapText="1"/>
    </xf>
    <xf numFmtId="4" fontId="14" fillId="5" borderId="0" xfId="0" applyNumberFormat="1" applyFont="1" applyFill="1" applyBorder="1" applyAlignment="1">
      <alignment horizontal="right" wrapText="1"/>
    </xf>
    <xf numFmtId="4" fontId="7" fillId="5" borderId="0" xfId="0" applyNumberFormat="1" applyFont="1" applyFill="1" applyBorder="1" applyAlignment="1">
      <alignment/>
    </xf>
    <xf numFmtId="1" fontId="4" fillId="6" borderId="3" xfId="0" applyNumberFormat="1" applyFont="1" applyFill="1" applyBorder="1" applyAlignment="1">
      <alignment horizontal="right" vertical="center" wrapText="1"/>
    </xf>
    <xf numFmtId="0" fontId="4" fillId="6" borderId="0" xfId="0" applyFont="1" applyFill="1" applyAlignment="1">
      <alignment vertical="center" wrapText="1"/>
    </xf>
    <xf numFmtId="0" fontId="3" fillId="6" borderId="0" xfId="0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vertical="center"/>
    </xf>
    <xf numFmtId="4" fontId="3" fillId="6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top" wrapText="1"/>
    </xf>
    <xf numFmtId="0" fontId="12" fillId="7" borderId="0" xfId="0" applyFont="1" applyFill="1" applyAlignment="1">
      <alignment horizontal="left" vertical="top" wrapText="1"/>
    </xf>
    <xf numFmtId="0" fontId="12" fillId="0" borderId="0" xfId="0" applyFont="1" applyAlignment="1" quotePrefix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12" fillId="0" borderId="0" xfId="0" applyFont="1" applyAlignment="1" quotePrefix="1">
      <alignment horizontal="right" vertical="top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0" fontId="12" fillId="0" borderId="0" xfId="27" applyFont="1" applyFill="1" applyBorder="1" applyAlignment="1">
      <alignment horizontal="center" vertical="top" wrapText="1"/>
      <protection/>
    </xf>
    <xf numFmtId="2" fontId="12" fillId="0" borderId="0" xfId="27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horizontal="left" vertical="top"/>
    </xf>
    <xf numFmtId="4" fontId="12" fillId="0" borderId="0" xfId="0" applyNumberFormat="1" applyFont="1" applyAlignment="1">
      <alignment horizontal="right" wrapText="1"/>
    </xf>
    <xf numFmtId="4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center" vertical="top" wrapText="1"/>
    </xf>
    <xf numFmtId="4" fontId="12" fillId="0" borderId="0" xfId="0" applyNumberFormat="1" applyFont="1" applyAlignment="1">
      <alignment horizontal="center" vertical="top"/>
    </xf>
    <xf numFmtId="4" fontId="12" fillId="0" borderId="0" xfId="0" applyNumberFormat="1" applyFont="1"/>
    <xf numFmtId="4" fontId="12" fillId="0" borderId="0" xfId="0" applyNumberFormat="1" applyFont="1" applyAlignment="1">
      <alignment horizontal="center" vertical="top" wrapText="1"/>
    </xf>
    <xf numFmtId="4" fontId="1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justify" vertical="top" wrapText="1"/>
    </xf>
    <xf numFmtId="1" fontId="4" fillId="6" borderId="4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top"/>
    </xf>
    <xf numFmtId="2" fontId="12" fillId="0" borderId="0" xfId="0" applyNumberFormat="1" applyFont="1" applyAlignment="1">
      <alignment horizontal="right" vertical="top"/>
    </xf>
    <xf numFmtId="4" fontId="12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left" vertical="top" wrapText="1"/>
    </xf>
    <xf numFmtId="0" fontId="11" fillId="8" borderId="5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right" vertical="center"/>
    </xf>
    <xf numFmtId="0" fontId="12" fillId="8" borderId="5" xfId="0" applyFont="1" applyFill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4" fontId="12" fillId="0" borderId="0" xfId="0" applyNumberFormat="1" applyFont="1" applyAlignment="1">
      <alignment vertical="top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horizontal="center" vertical="top" wrapText="1"/>
    </xf>
    <xf numFmtId="2" fontId="12" fillId="0" borderId="0" xfId="28" applyNumberFormat="1" applyFont="1" applyAlignment="1">
      <alignment horizontal="right" wrapText="1"/>
    </xf>
    <xf numFmtId="2" fontId="12" fillId="0" borderId="0" xfId="0" applyNumberFormat="1" applyFont="1" applyAlignment="1">
      <alignment horizontal="right" wrapText="1"/>
    </xf>
    <xf numFmtId="4" fontId="3" fillId="6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11" fillId="8" borderId="5" xfId="0" applyNumberFormat="1" applyFont="1" applyFill="1" applyBorder="1" applyAlignment="1">
      <alignment horizontal="right" vertical="center"/>
    </xf>
    <xf numFmtId="2" fontId="12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 vertical="center"/>
    </xf>
    <xf numFmtId="165" fontId="19" fillId="0" borderId="0" xfId="27" applyNumberFormat="1" applyFont="1" applyFill="1" applyBorder="1" applyAlignment="1">
      <alignment horizontal="left" vertical="top" wrapText="1"/>
      <protection/>
    </xf>
    <xf numFmtId="0" fontId="2" fillId="0" borderId="0" xfId="27" applyNumberFormat="1" applyFont="1" applyFill="1" applyBorder="1" applyAlignment="1">
      <alignment horizontal="left" vertical="top" wrapText="1"/>
      <protection/>
    </xf>
    <xf numFmtId="0" fontId="2" fillId="0" borderId="0" xfId="27" applyFont="1" applyFill="1" applyBorder="1" applyAlignment="1" quotePrefix="1">
      <alignment horizontal="justify" vertical="top" wrapText="1"/>
      <protection/>
    </xf>
    <xf numFmtId="0" fontId="2" fillId="0" borderId="0" xfId="27" applyFont="1" applyFill="1" applyBorder="1" applyAlignment="1">
      <alignment horizontal="left" wrapText="1"/>
      <protection/>
    </xf>
    <xf numFmtId="3" fontId="2" fillId="0" borderId="0" xfId="27" applyNumberFormat="1" applyFont="1" applyFill="1" applyBorder="1" applyAlignment="1">
      <alignment horizontal="right" wrapText="1"/>
      <protection/>
    </xf>
    <xf numFmtId="4" fontId="2" fillId="0" borderId="0" xfId="27" applyNumberFormat="1" applyFont="1" applyFill="1" applyBorder="1" applyAlignment="1">
      <alignment horizontal="right" wrapText="1"/>
      <protection/>
    </xf>
    <xf numFmtId="166" fontId="2" fillId="0" borderId="0" xfId="27" applyNumberFormat="1" applyFont="1" applyFill="1" applyBorder="1" applyAlignment="1">
      <alignment horizontal="right" wrapText="1"/>
      <protection/>
    </xf>
    <xf numFmtId="0" fontId="12" fillId="0" borderId="0" xfId="27" applyFont="1" applyFill="1" applyBorder="1" applyAlignment="1" quotePrefix="1">
      <alignment horizontal="justify" vertical="top" wrapText="1"/>
      <protection/>
    </xf>
    <xf numFmtId="0" fontId="12" fillId="0" borderId="0" xfId="27" applyFont="1" applyFill="1" applyBorder="1" applyAlignment="1">
      <alignment horizontal="left" wrapText="1"/>
      <protection/>
    </xf>
    <xf numFmtId="3" fontId="12" fillId="0" borderId="0" xfId="27" applyNumberFormat="1" applyFont="1" applyFill="1" applyBorder="1" applyAlignment="1">
      <alignment horizontal="right" wrapText="1"/>
      <protection/>
    </xf>
    <xf numFmtId="4" fontId="12" fillId="0" borderId="0" xfId="27" applyNumberFormat="1" applyFont="1" applyFill="1" applyBorder="1" applyAlignment="1">
      <alignment horizontal="right" wrapText="1"/>
      <protection/>
    </xf>
    <xf numFmtId="166" fontId="12" fillId="0" borderId="0" xfId="27" applyNumberFormat="1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8" fillId="2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" fontId="14" fillId="0" borderId="0" xfId="0" applyNumberFormat="1" applyFont="1" applyFill="1" applyBorder="1" applyAlignment="1">
      <alignment horizontal="left" wrapText="1"/>
    </xf>
    <xf numFmtId="4" fontId="14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right" vertical="center"/>
    </xf>
    <xf numFmtId="0" fontId="24" fillId="7" borderId="6" xfId="29" applyFont="1" applyFill="1" applyBorder="1" applyAlignment="1">
      <alignment horizontal="center"/>
      <protection/>
    </xf>
    <xf numFmtId="0" fontId="25" fillId="7" borderId="6" xfId="29" applyFont="1" applyFill="1" applyBorder="1">
      <alignment/>
      <protection/>
    </xf>
    <xf numFmtId="0" fontId="24" fillId="7" borderId="2" xfId="29" applyFont="1" applyFill="1" applyBorder="1">
      <alignment/>
      <protection/>
    </xf>
    <xf numFmtId="0" fontId="24" fillId="7" borderId="7" xfId="29" applyFont="1" applyFill="1" applyBorder="1">
      <alignment/>
      <protection/>
    </xf>
    <xf numFmtId="0" fontId="24" fillId="7" borderId="2" xfId="29" applyFont="1" applyFill="1" applyBorder="1" applyAlignment="1">
      <alignment horizontal="center"/>
      <protection/>
    </xf>
    <xf numFmtId="0" fontId="24" fillId="7" borderId="8" xfId="29" applyFont="1" applyFill="1" applyBorder="1" applyAlignment="1">
      <alignment horizontal="center"/>
      <protection/>
    </xf>
    <xf numFmtId="4" fontId="26" fillId="7" borderId="7" xfId="29" applyNumberFormat="1" applyFont="1" applyFill="1" applyBorder="1" applyAlignment="1">
      <alignment horizontal="center"/>
      <protection/>
    </xf>
    <xf numFmtId="0" fontId="24" fillId="7" borderId="0" xfId="29" applyFont="1" applyFill="1" applyBorder="1" applyAlignment="1">
      <alignment horizontal="center"/>
      <protection/>
    </xf>
    <xf numFmtId="0" fontId="25" fillId="7" borderId="0" xfId="29" applyFont="1" applyFill="1" applyBorder="1">
      <alignment/>
      <protection/>
    </xf>
    <xf numFmtId="0" fontId="24" fillId="7" borderId="0" xfId="29" applyFont="1" applyFill="1" applyBorder="1">
      <alignment/>
      <protection/>
    </xf>
    <xf numFmtId="4" fontId="26" fillId="7" borderId="0" xfId="29" applyNumberFormat="1" applyFont="1" applyFill="1" applyBorder="1" applyAlignment="1">
      <alignment horizontal="center"/>
      <protection/>
    </xf>
    <xf numFmtId="0" fontId="27" fillId="0" borderId="0" xfId="30" applyFont="1" applyFill="1" applyBorder="1" applyAlignment="1">
      <alignment/>
      <protection/>
    </xf>
    <xf numFmtId="0" fontId="28" fillId="0" borderId="0" xfId="30" applyFont="1" applyFill="1">
      <alignment/>
      <protection/>
    </xf>
    <xf numFmtId="0" fontId="26" fillId="0" borderId="0" xfId="31" applyFont="1" applyFill="1">
      <alignment/>
      <protection/>
    </xf>
    <xf numFmtId="0" fontId="29" fillId="0" borderId="0" xfId="31" applyFont="1" applyFill="1">
      <alignment/>
      <protection/>
    </xf>
    <xf numFmtId="0" fontId="29" fillId="0" borderId="0" xfId="31" applyFont="1" applyFill="1" applyAlignment="1">
      <alignment horizontal="center"/>
      <protection/>
    </xf>
    <xf numFmtId="4" fontId="29" fillId="0" borderId="0" xfId="31" applyNumberFormat="1" applyFont="1" applyFill="1" applyAlignment="1">
      <alignment horizontal="center"/>
      <protection/>
    </xf>
    <xf numFmtId="4" fontId="28" fillId="0" borderId="0" xfId="30" applyNumberFormat="1" applyFont="1" applyFill="1" applyAlignment="1">
      <alignment horizontal="center"/>
      <protection/>
    </xf>
    <xf numFmtId="0" fontId="26" fillId="0" borderId="0" xfId="30" applyFont="1" applyFill="1">
      <alignment/>
      <protection/>
    </xf>
    <xf numFmtId="0" fontId="28" fillId="0" borderId="0" xfId="30" applyFont="1" applyFill="1" applyAlignment="1">
      <alignment horizontal="center"/>
      <protection/>
    </xf>
    <xf numFmtId="4" fontId="29" fillId="0" borderId="0" xfId="30" applyNumberFormat="1" applyFont="1" applyFill="1" applyAlignment="1">
      <alignment horizontal="center"/>
      <protection/>
    </xf>
    <xf numFmtId="0" fontId="30" fillId="0" borderId="0" xfId="30" applyFont="1" applyFill="1">
      <alignment/>
      <protection/>
    </xf>
    <xf numFmtId="0" fontId="28" fillId="0" borderId="0" xfId="31" applyFont="1" applyFill="1">
      <alignment/>
      <protection/>
    </xf>
    <xf numFmtId="0" fontId="28" fillId="0" borderId="0" xfId="31" applyFont="1" applyFill="1" applyAlignment="1">
      <alignment horizontal="center"/>
      <protection/>
    </xf>
    <xf numFmtId="4" fontId="28" fillId="0" borderId="0" xfId="31" applyNumberFormat="1" applyFont="1" applyFill="1" applyAlignment="1">
      <alignment horizontal="center"/>
      <protection/>
    </xf>
    <xf numFmtId="0" fontId="30" fillId="0" borderId="0" xfId="29" applyFont="1" applyFill="1" applyBorder="1" applyAlignment="1">
      <alignment/>
      <protection/>
    </xf>
    <xf numFmtId="0" fontId="28" fillId="0" borderId="0" xfId="29" applyFont="1" applyFill="1">
      <alignment/>
      <protection/>
    </xf>
    <xf numFmtId="0" fontId="28" fillId="0" borderId="0" xfId="29" applyFont="1" applyFill="1" applyAlignment="1">
      <alignment horizontal="center"/>
      <protection/>
    </xf>
    <xf numFmtId="4" fontId="28" fillId="0" borderId="0" xfId="29" applyNumberFormat="1" applyFont="1" applyFill="1" applyAlignment="1">
      <alignment horizontal="center"/>
      <protection/>
    </xf>
    <xf numFmtId="0" fontId="31" fillId="0" borderId="0" xfId="29" applyFont="1" applyFill="1" applyBorder="1" applyAlignment="1">
      <alignment/>
      <protection/>
    </xf>
    <xf numFmtId="0" fontId="31" fillId="0" borderId="0" xfId="29" applyFont="1" applyFill="1">
      <alignment/>
      <protection/>
    </xf>
    <xf numFmtId="0" fontId="32" fillId="0" borderId="0" xfId="29" applyFont="1" applyFill="1">
      <alignment/>
      <protection/>
    </xf>
    <xf numFmtId="0" fontId="32" fillId="0" borderId="0" xfId="29" applyFont="1" applyFill="1" applyAlignment="1">
      <alignment horizontal="center"/>
      <protection/>
    </xf>
    <xf numFmtId="4" fontId="30" fillId="0" borderId="0" xfId="29" applyNumberFormat="1" applyFont="1" applyFill="1" applyAlignment="1">
      <alignment horizontal="center"/>
      <protection/>
    </xf>
    <xf numFmtId="0" fontId="31" fillId="7" borderId="0" xfId="29" applyFont="1" applyFill="1" applyBorder="1" applyAlignment="1">
      <alignment/>
      <protection/>
    </xf>
    <xf numFmtId="0" fontId="31" fillId="7" borderId="0" xfId="29" applyFont="1" applyFill="1">
      <alignment/>
      <protection/>
    </xf>
    <xf numFmtId="0" fontId="32" fillId="7" borderId="0" xfId="29" applyFont="1" applyFill="1">
      <alignment/>
      <protection/>
    </xf>
    <xf numFmtId="0" fontId="32" fillId="7" borderId="0" xfId="29" applyFont="1" applyFill="1" applyAlignment="1">
      <alignment horizontal="center"/>
      <protection/>
    </xf>
    <xf numFmtId="4" fontId="30" fillId="7" borderId="0" xfId="29" applyNumberFormat="1" applyFont="1" applyFill="1" applyAlignment="1">
      <alignment horizontal="center"/>
      <protection/>
    </xf>
    <xf numFmtId="0" fontId="28" fillId="7" borderId="0" xfId="32" applyFont="1" applyFill="1" applyBorder="1" applyAlignment="1">
      <alignment horizontal="center"/>
      <protection/>
    </xf>
    <xf numFmtId="0" fontId="28" fillId="7" borderId="0" xfId="32" applyFont="1" applyFill="1" applyBorder="1">
      <alignment/>
      <protection/>
    </xf>
    <xf numFmtId="4" fontId="28" fillId="7" borderId="0" xfId="32" applyNumberFormat="1" applyFont="1" applyFill="1" applyBorder="1" applyAlignment="1">
      <alignment horizontal="center"/>
      <protection/>
    </xf>
    <xf numFmtId="0" fontId="29" fillId="7" borderId="9" xfId="33" applyFont="1" applyFill="1" applyBorder="1" applyAlignment="1">
      <alignment horizontal="center"/>
      <protection/>
    </xf>
    <xf numFmtId="0" fontId="33" fillId="7" borderId="10" xfId="33" applyFont="1" applyFill="1" applyBorder="1">
      <alignment/>
      <protection/>
    </xf>
    <xf numFmtId="0" fontId="29" fillId="7" borderId="10" xfId="33" applyFont="1" applyFill="1" applyBorder="1">
      <alignment/>
      <protection/>
    </xf>
    <xf numFmtId="0" fontId="29" fillId="7" borderId="10" xfId="33" applyFont="1" applyFill="1" applyBorder="1" applyAlignment="1">
      <alignment horizontal="center"/>
      <protection/>
    </xf>
    <xf numFmtId="4" fontId="29" fillId="7" borderId="10" xfId="33" applyNumberFormat="1" applyFont="1" applyFill="1" applyBorder="1" applyAlignment="1">
      <alignment horizontal="center"/>
      <protection/>
    </xf>
    <xf numFmtId="4" fontId="29" fillId="7" borderId="11" xfId="33" applyNumberFormat="1" applyFont="1" applyFill="1" applyBorder="1" applyAlignment="1">
      <alignment horizontal="center"/>
      <protection/>
    </xf>
    <xf numFmtId="0" fontId="33" fillId="7" borderId="0" xfId="33" applyFont="1" applyFill="1" applyBorder="1" applyAlignment="1">
      <alignment horizontal="center"/>
      <protection/>
    </xf>
    <xf numFmtId="0" fontId="33" fillId="7" borderId="0" xfId="33" applyFont="1" applyFill="1" applyBorder="1">
      <alignment/>
      <protection/>
    </xf>
    <xf numFmtId="0" fontId="28" fillId="7" borderId="0" xfId="33" applyFont="1" applyFill="1" applyBorder="1">
      <alignment/>
      <protection/>
    </xf>
    <xf numFmtId="0" fontId="28" fillId="7" borderId="0" xfId="33" applyFont="1" applyFill="1" applyBorder="1" applyAlignment="1">
      <alignment horizontal="center"/>
      <protection/>
    </xf>
    <xf numFmtId="4" fontId="28" fillId="7" borderId="0" xfId="33" applyNumberFormat="1" applyFont="1" applyFill="1" applyBorder="1" applyAlignment="1">
      <alignment horizontal="center"/>
      <protection/>
    </xf>
    <xf numFmtId="0" fontId="26" fillId="7" borderId="12" xfId="29" applyFont="1" applyFill="1" applyBorder="1" applyAlignment="1">
      <alignment horizontal="center"/>
      <protection/>
    </xf>
    <xf numFmtId="0" fontId="26" fillId="7" borderId="12" xfId="29" applyFont="1" applyFill="1" applyBorder="1">
      <alignment/>
      <protection/>
    </xf>
    <xf numFmtId="0" fontId="26" fillId="7" borderId="12" xfId="32" applyFont="1" applyFill="1" applyBorder="1">
      <alignment/>
      <protection/>
    </xf>
    <xf numFmtId="0" fontId="26" fillId="7" borderId="12" xfId="32" applyFont="1" applyFill="1" applyBorder="1" applyAlignment="1">
      <alignment horizontal="center"/>
      <protection/>
    </xf>
    <xf numFmtId="4" fontId="26" fillId="7" borderId="12" xfId="32" applyNumberFormat="1" applyFont="1" applyFill="1" applyBorder="1" applyAlignment="1">
      <alignment horizontal="center"/>
      <protection/>
    </xf>
    <xf numFmtId="0" fontId="29" fillId="7" borderId="0" xfId="32" applyFont="1" applyFill="1" applyBorder="1" applyAlignment="1">
      <alignment horizontal="center"/>
      <protection/>
    </xf>
    <xf numFmtId="0" fontId="29" fillId="7" borderId="0" xfId="32" applyFont="1" applyFill="1">
      <alignment/>
      <protection/>
    </xf>
    <xf numFmtId="0" fontId="29" fillId="7" borderId="0" xfId="32" applyFont="1" applyFill="1" applyBorder="1">
      <alignment/>
      <protection/>
    </xf>
    <xf numFmtId="4" fontId="29" fillId="7" borderId="0" xfId="32" applyNumberFormat="1" applyFont="1" applyFill="1" applyBorder="1" applyAlignment="1">
      <alignment horizontal="center"/>
      <protection/>
    </xf>
    <xf numFmtId="1" fontId="27" fillId="7" borderId="0" xfId="34" applyNumberFormat="1" applyFont="1" applyFill="1" applyAlignment="1" applyProtection="1">
      <alignment horizontal="center" vertical="top" wrapText="1"/>
      <protection locked="0"/>
    </xf>
    <xf numFmtId="0" fontId="27" fillId="7" borderId="0" xfId="33" applyFont="1" applyFill="1">
      <alignment/>
      <protection/>
    </xf>
    <xf numFmtId="0" fontId="27" fillId="7" borderId="0" xfId="32" applyFont="1" applyFill="1" applyAlignment="1">
      <alignment horizontal="center"/>
      <protection/>
    </xf>
    <xf numFmtId="4" fontId="27" fillId="7" borderId="0" xfId="32" applyNumberFormat="1" applyFont="1" applyFill="1" applyAlignment="1">
      <alignment horizontal="center"/>
      <protection/>
    </xf>
    <xf numFmtId="0" fontId="27" fillId="7" borderId="0" xfId="32" applyFont="1" applyFill="1">
      <alignment/>
      <protection/>
    </xf>
    <xf numFmtId="4" fontId="27" fillId="7" borderId="0" xfId="29" applyNumberFormat="1" applyFont="1" applyFill="1" applyAlignment="1">
      <alignment horizontal="center"/>
      <protection/>
    </xf>
    <xf numFmtId="164" fontId="27" fillId="7" borderId="0" xfId="32" applyNumberFormat="1" applyFont="1" applyFill="1" applyAlignment="1">
      <alignment horizontal="center"/>
      <protection/>
    </xf>
    <xf numFmtId="0" fontId="27" fillId="7" borderId="0" xfId="32" applyFont="1" applyFill="1" applyBorder="1">
      <alignment/>
      <protection/>
    </xf>
    <xf numFmtId="164" fontId="27" fillId="7" borderId="0" xfId="32" applyNumberFormat="1" applyFont="1" applyFill="1" applyBorder="1" applyAlignment="1">
      <alignment horizontal="center"/>
      <protection/>
    </xf>
    <xf numFmtId="4" fontId="27" fillId="7" borderId="0" xfId="33" applyNumberFormat="1" applyFont="1" applyFill="1" applyBorder="1" applyAlignment="1">
      <alignment horizontal="center"/>
      <protection/>
    </xf>
    <xf numFmtId="4" fontId="27" fillId="7" borderId="0" xfId="33" applyNumberFormat="1" applyFont="1" applyFill="1" applyAlignment="1">
      <alignment horizontal="center"/>
      <protection/>
    </xf>
    <xf numFmtId="0" fontId="28" fillId="7" borderId="12" xfId="29" applyFont="1" applyFill="1" applyBorder="1" applyAlignment="1">
      <alignment horizontal="center"/>
      <protection/>
    </xf>
    <xf numFmtId="0" fontId="28" fillId="7" borderId="12" xfId="29" applyFont="1" applyFill="1" applyBorder="1">
      <alignment/>
      <protection/>
    </xf>
    <xf numFmtId="4" fontId="28" fillId="7" borderId="12" xfId="29" applyNumberFormat="1" applyFont="1" applyFill="1" applyBorder="1" applyAlignment="1">
      <alignment horizontal="center"/>
      <protection/>
    </xf>
    <xf numFmtId="0" fontId="26" fillId="7" borderId="0" xfId="29" applyFont="1" applyFill="1" applyBorder="1" applyAlignment="1">
      <alignment horizontal="center"/>
      <protection/>
    </xf>
    <xf numFmtId="0" fontId="26" fillId="7" borderId="0" xfId="29" applyFont="1" applyFill="1" applyBorder="1" applyAlignment="1">
      <alignment horizontal="left"/>
      <protection/>
    </xf>
    <xf numFmtId="0" fontId="28" fillId="7" borderId="0" xfId="32" applyFont="1" applyFill="1" applyAlignment="1">
      <alignment horizontal="center"/>
      <protection/>
    </xf>
    <xf numFmtId="0" fontId="28" fillId="7" borderId="0" xfId="32" applyFont="1" applyFill="1">
      <alignment/>
      <protection/>
    </xf>
    <xf numFmtId="4" fontId="28" fillId="7" borderId="0" xfId="32" applyNumberFormat="1" applyFont="1" applyFill="1" applyAlignment="1">
      <alignment horizontal="center"/>
      <protection/>
    </xf>
    <xf numFmtId="0" fontId="27" fillId="7" borderId="0" xfId="29" applyFont="1" applyFill="1" applyAlignment="1">
      <alignment horizontal="center"/>
      <protection/>
    </xf>
    <xf numFmtId="0" fontId="27" fillId="7" borderId="0" xfId="29" applyFont="1" applyFill="1">
      <alignment/>
      <protection/>
    </xf>
    <xf numFmtId="0" fontId="27" fillId="7" borderId="0" xfId="29" applyFont="1" applyFill="1" applyBorder="1" applyAlignment="1">
      <alignment horizontal="center"/>
      <protection/>
    </xf>
    <xf numFmtId="1" fontId="27" fillId="7" borderId="0" xfId="29" applyNumberFormat="1" applyFont="1" applyFill="1" applyBorder="1" applyAlignment="1">
      <alignment horizontal="center"/>
      <protection/>
    </xf>
    <xf numFmtId="4" fontId="27" fillId="7" borderId="0" xfId="29" applyNumberFormat="1" applyFont="1" applyFill="1" applyBorder="1" applyAlignment="1">
      <alignment horizontal="center"/>
      <protection/>
    </xf>
    <xf numFmtId="0" fontId="27" fillId="7" borderId="0" xfId="29" applyFont="1" applyFill="1" applyBorder="1">
      <alignment/>
      <protection/>
    </xf>
    <xf numFmtId="0" fontId="30" fillId="7" borderId="0" xfId="33" applyFont="1" applyFill="1">
      <alignment/>
      <protection/>
    </xf>
    <xf numFmtId="0" fontId="30" fillId="7" borderId="0" xfId="33" applyFont="1" applyFill="1" applyAlignment="1">
      <alignment horizontal="center"/>
      <protection/>
    </xf>
    <xf numFmtId="0" fontId="27" fillId="7" borderId="0" xfId="35" applyFont="1" applyFill="1" applyBorder="1" applyAlignment="1">
      <alignment horizontal="left"/>
      <protection/>
    </xf>
    <xf numFmtId="164" fontId="27" fillId="7" borderId="0" xfId="29" applyNumberFormat="1" applyFont="1" applyFill="1" applyBorder="1" applyAlignment="1">
      <alignment horizontal="center"/>
      <protection/>
    </xf>
    <xf numFmtId="0" fontId="27" fillId="7" borderId="0" xfId="33" applyFont="1" applyFill="1" applyAlignment="1">
      <alignment horizontal="center"/>
      <protection/>
    </xf>
    <xf numFmtId="164" fontId="27" fillId="7" borderId="0" xfId="29" applyNumberFormat="1" applyFont="1" applyFill="1" applyAlignment="1">
      <alignment horizontal="center"/>
      <protection/>
    </xf>
    <xf numFmtId="0" fontId="27" fillId="7" borderId="0" xfId="32" applyFont="1" applyFill="1" applyAlignment="1">
      <alignment horizontal="left" wrapText="1"/>
      <protection/>
    </xf>
    <xf numFmtId="1" fontId="27" fillId="7" borderId="0" xfId="29" applyNumberFormat="1" applyFont="1" applyFill="1" applyAlignment="1">
      <alignment horizontal="center"/>
      <protection/>
    </xf>
    <xf numFmtId="0" fontId="27" fillId="7" borderId="0" xfId="29" applyFont="1" applyFill="1" applyBorder="1" applyAlignment="1">
      <alignment horizontal="left" wrapText="1"/>
      <protection/>
    </xf>
    <xf numFmtId="49" fontId="27" fillId="7" borderId="0" xfId="0" applyNumberFormat="1" applyFont="1" applyFill="1" applyAlignment="1" applyProtection="1">
      <alignment horizontal="center" vertical="top" wrapText="1"/>
      <protection locked="0"/>
    </xf>
    <xf numFmtId="1" fontId="27" fillId="7" borderId="12" xfId="34" applyNumberFormat="1" applyFont="1" applyFill="1" applyBorder="1" applyAlignment="1" applyProtection="1">
      <alignment horizontal="center" vertical="top" wrapText="1"/>
      <protection locked="0"/>
    </xf>
    <xf numFmtId="0" fontId="27" fillId="7" borderId="12" xfId="32" applyFont="1" applyFill="1" applyBorder="1" applyAlignment="1">
      <alignment horizontal="left" wrapText="1"/>
      <protection/>
    </xf>
    <xf numFmtId="0" fontId="27" fillId="7" borderId="12" xfId="29" applyFont="1" applyFill="1" applyBorder="1" applyAlignment="1">
      <alignment horizontal="center"/>
      <protection/>
    </xf>
    <xf numFmtId="164" fontId="27" fillId="7" borderId="12" xfId="29" applyNumberFormat="1" applyFont="1" applyFill="1" applyBorder="1" applyAlignment="1">
      <alignment horizontal="center"/>
      <protection/>
    </xf>
    <xf numFmtId="4" fontId="27" fillId="7" borderId="12" xfId="29" applyNumberFormat="1" applyFont="1" applyFill="1" applyBorder="1" applyAlignment="1">
      <alignment horizontal="center"/>
      <protection/>
    </xf>
    <xf numFmtId="0" fontId="26" fillId="7" borderId="0" xfId="29" applyFont="1" applyFill="1" applyAlignment="1">
      <alignment horizontal="center"/>
      <protection/>
    </xf>
    <xf numFmtId="0" fontId="26" fillId="7" borderId="0" xfId="29" applyFont="1" applyFill="1" applyAlignment="1">
      <alignment horizontal="left"/>
      <protection/>
    </xf>
    <xf numFmtId="0" fontId="26" fillId="7" borderId="0" xfId="29" applyFont="1" applyFill="1">
      <alignment/>
      <protection/>
    </xf>
    <xf numFmtId="4" fontId="26" fillId="7" borderId="0" xfId="29" applyNumberFormat="1" applyFont="1" applyFill="1" applyAlignment="1">
      <alignment horizontal="center"/>
      <protection/>
    </xf>
    <xf numFmtId="0" fontId="28" fillId="7" borderId="0" xfId="29" applyFont="1" applyFill="1" applyAlignment="1">
      <alignment horizontal="center"/>
      <protection/>
    </xf>
    <xf numFmtId="0" fontId="28" fillId="7" borderId="0" xfId="29" applyFont="1" applyFill="1" applyAlignment="1">
      <alignment horizontal="left"/>
      <protection/>
    </xf>
    <xf numFmtId="0" fontId="28" fillId="7" borderId="0" xfId="29" applyFont="1" applyFill="1" applyBorder="1" applyAlignment="1">
      <alignment horizontal="left"/>
      <protection/>
    </xf>
    <xf numFmtId="0" fontId="28" fillId="7" borderId="0" xfId="29" applyFont="1" applyFill="1">
      <alignment/>
      <protection/>
    </xf>
    <xf numFmtId="4" fontId="28" fillId="7" borderId="0" xfId="29" applyNumberFormat="1" applyFont="1" applyFill="1" applyAlignment="1">
      <alignment horizontal="center"/>
      <protection/>
    </xf>
    <xf numFmtId="0" fontId="28" fillId="7" borderId="0" xfId="29" applyFont="1" applyFill="1" applyBorder="1" applyAlignment="1">
      <alignment horizontal="center"/>
      <protection/>
    </xf>
    <xf numFmtId="0" fontId="28" fillId="7" borderId="0" xfId="29" applyFont="1" applyFill="1" applyBorder="1">
      <alignment/>
      <protection/>
    </xf>
    <xf numFmtId="4" fontId="28" fillId="7" borderId="0" xfId="29" applyNumberFormat="1" applyFont="1" applyFill="1" applyBorder="1" applyAlignment="1">
      <alignment horizontal="center"/>
      <protection/>
    </xf>
    <xf numFmtId="0" fontId="27" fillId="7" borderId="0" xfId="36" applyFont="1" applyFill="1" applyBorder="1">
      <alignment/>
      <protection/>
    </xf>
    <xf numFmtId="0" fontId="27" fillId="7" borderId="0" xfId="37" applyFont="1" applyFill="1" applyBorder="1">
      <alignment/>
      <protection/>
    </xf>
    <xf numFmtId="0" fontId="27" fillId="7" borderId="0" xfId="37" applyFont="1" applyFill="1" applyBorder="1" applyAlignment="1">
      <alignment horizontal="center"/>
      <protection/>
    </xf>
    <xf numFmtId="4" fontId="28" fillId="7" borderId="0" xfId="37" applyNumberFormat="1" applyFont="1" applyFill="1" applyBorder="1" applyAlignment="1">
      <alignment horizontal="center"/>
      <protection/>
    </xf>
    <xf numFmtId="0" fontId="27" fillId="7" borderId="0" xfId="36" applyFont="1" applyFill="1" applyBorder="1" applyAlignment="1">
      <alignment horizontal="left"/>
      <protection/>
    </xf>
    <xf numFmtId="4" fontId="27" fillId="7" borderId="0" xfId="37" applyNumberFormat="1" applyFont="1" applyFill="1" applyAlignment="1">
      <alignment horizontal="center"/>
      <protection/>
    </xf>
    <xf numFmtId="0" fontId="27" fillId="7" borderId="0" xfId="0" applyFont="1" applyFill="1" applyBorder="1"/>
    <xf numFmtId="0" fontId="26" fillId="7" borderId="0" xfId="29" applyFont="1" applyFill="1" applyBorder="1">
      <alignment/>
      <protection/>
    </xf>
    <xf numFmtId="0" fontId="27" fillId="7" borderId="0" xfId="0" applyFont="1" applyFill="1" applyBorder="1" applyAlignment="1">
      <alignment horizontal="left"/>
    </xf>
    <xf numFmtId="4" fontId="28" fillId="7" borderId="0" xfId="37" applyNumberFormat="1" applyFont="1" applyFill="1" applyAlignment="1">
      <alignment horizontal="center"/>
      <protection/>
    </xf>
    <xf numFmtId="0" fontId="29" fillId="7" borderId="12" xfId="33" applyFont="1" applyFill="1" applyBorder="1" applyAlignment="1">
      <alignment horizontal="center"/>
      <protection/>
    </xf>
    <xf numFmtId="0" fontId="29" fillId="7" borderId="12" xfId="33" applyFont="1" applyFill="1" applyBorder="1" applyAlignment="1">
      <alignment horizontal="left"/>
      <protection/>
    </xf>
    <xf numFmtId="0" fontId="29" fillId="7" borderId="12" xfId="33" applyFont="1" applyFill="1" applyBorder="1">
      <alignment/>
      <protection/>
    </xf>
    <xf numFmtId="4" fontId="29" fillId="7" borderId="12" xfId="33" applyNumberFormat="1" applyFont="1" applyFill="1" applyBorder="1" applyAlignment="1">
      <alignment horizontal="center"/>
      <protection/>
    </xf>
    <xf numFmtId="0" fontId="26" fillId="7" borderId="0" xfId="33" applyFont="1" applyFill="1" applyAlignment="1">
      <alignment horizontal="center"/>
      <protection/>
    </xf>
    <xf numFmtId="0" fontId="26" fillId="7" borderId="0" xfId="33" applyFont="1" applyFill="1">
      <alignment/>
      <protection/>
    </xf>
    <xf numFmtId="4" fontId="26" fillId="7" borderId="0" xfId="33" applyNumberFormat="1" applyFont="1" applyFill="1" applyAlignment="1">
      <alignment horizontal="center"/>
      <protection/>
    </xf>
    <xf numFmtId="0" fontId="30" fillId="7" borderId="0" xfId="33" applyFont="1" applyFill="1" applyBorder="1" applyAlignment="1">
      <alignment horizontal="center"/>
      <protection/>
    </xf>
    <xf numFmtId="0" fontId="29" fillId="7" borderId="10" xfId="33" applyFont="1" applyFill="1" applyBorder="1" applyAlignment="1">
      <alignment horizontal="left"/>
      <protection/>
    </xf>
    <xf numFmtId="0" fontId="28" fillId="7" borderId="10" xfId="33" applyFont="1" applyFill="1" applyBorder="1" applyAlignment="1">
      <alignment horizontal="center"/>
      <protection/>
    </xf>
    <xf numFmtId="4" fontId="29" fillId="7" borderId="11" xfId="32" applyNumberFormat="1" applyFont="1" applyFill="1" applyBorder="1" applyAlignment="1">
      <alignment horizontal="center"/>
      <protection/>
    </xf>
    <xf numFmtId="0" fontId="29" fillId="7" borderId="9" xfId="38" applyFont="1" applyFill="1" applyBorder="1" applyAlignment="1">
      <alignment horizontal="center"/>
      <protection/>
    </xf>
    <xf numFmtId="0" fontId="29" fillId="7" borderId="10" xfId="38" applyFont="1" applyFill="1" applyBorder="1">
      <alignment/>
      <protection/>
    </xf>
    <xf numFmtId="0" fontId="28" fillId="7" borderId="10" xfId="38" applyFont="1" applyFill="1" applyBorder="1">
      <alignment/>
      <protection/>
    </xf>
    <xf numFmtId="0" fontId="28" fillId="7" borderId="10" xfId="38" applyFont="1" applyFill="1" applyBorder="1" applyAlignment="1">
      <alignment horizontal="center"/>
      <protection/>
    </xf>
    <xf numFmtId="0" fontId="29" fillId="7" borderId="10" xfId="38" applyFont="1" applyFill="1" applyBorder="1" applyAlignment="1">
      <alignment horizontal="center"/>
      <protection/>
    </xf>
    <xf numFmtId="4" fontId="26" fillId="7" borderId="10" xfId="38" applyNumberFormat="1" applyFont="1" applyFill="1" applyBorder="1" applyAlignment="1">
      <alignment horizontal="center"/>
      <protection/>
    </xf>
    <xf numFmtId="4" fontId="26" fillId="7" borderId="11" xfId="38" applyNumberFormat="1" applyFont="1" applyFill="1" applyBorder="1" applyAlignment="1">
      <alignment horizontal="center"/>
      <protection/>
    </xf>
    <xf numFmtId="0" fontId="29" fillId="7" borderId="0" xfId="38" applyFont="1" applyFill="1" applyBorder="1" applyAlignment="1">
      <alignment horizontal="center"/>
      <protection/>
    </xf>
    <xf numFmtId="0" fontId="29" fillId="7" borderId="0" xfId="38" applyFont="1" applyFill="1" applyBorder="1">
      <alignment/>
      <protection/>
    </xf>
    <xf numFmtId="0" fontId="28" fillId="7" borderId="0" xfId="38" applyFont="1" applyFill="1" applyBorder="1">
      <alignment/>
      <protection/>
    </xf>
    <xf numFmtId="0" fontId="28" fillId="7" borderId="0" xfId="38" applyFont="1" applyFill="1" applyBorder="1" applyAlignment="1">
      <alignment horizontal="center"/>
      <protection/>
    </xf>
    <xf numFmtId="4" fontId="26" fillId="7" borderId="0" xfId="38" applyNumberFormat="1" applyFont="1" applyFill="1" applyBorder="1" applyAlignment="1">
      <alignment horizontal="center"/>
      <protection/>
    </xf>
    <xf numFmtId="0" fontId="27" fillId="7" borderId="0" xfId="29" applyFont="1" applyFill="1" applyAlignment="1">
      <alignment horizontal="center" vertical="center"/>
      <protection/>
    </xf>
    <xf numFmtId="4" fontId="27" fillId="7" borderId="0" xfId="29" applyNumberFormat="1" applyFont="1" applyFill="1" applyAlignment="1">
      <alignment horizontal="center" vertical="center"/>
      <protection/>
    </xf>
    <xf numFmtId="0" fontId="27" fillId="7" borderId="0" xfId="39" applyFont="1" applyFill="1">
      <alignment/>
      <protection/>
    </xf>
    <xf numFmtId="0" fontId="27" fillId="7" borderId="0" xfId="39" applyFont="1" applyFill="1" applyBorder="1" applyAlignment="1">
      <alignment vertical="center"/>
      <protection/>
    </xf>
    <xf numFmtId="0" fontId="27" fillId="7" borderId="0" xfId="39" applyFont="1" applyFill="1" applyBorder="1" applyAlignment="1">
      <alignment horizontal="left" vertical="center"/>
      <protection/>
    </xf>
    <xf numFmtId="0" fontId="27" fillId="7" borderId="0" xfId="39" applyFont="1" applyFill="1" applyAlignment="1">
      <alignment vertical="center"/>
      <protection/>
    </xf>
    <xf numFmtId="1" fontId="27" fillId="7" borderId="0" xfId="39" applyNumberFormat="1" applyFont="1" applyFill="1" applyBorder="1" applyAlignment="1">
      <alignment horizontal="center" vertical="center"/>
      <protection/>
    </xf>
    <xf numFmtId="4" fontId="27" fillId="7" borderId="0" xfId="39" applyNumberFormat="1" applyFont="1" applyFill="1" applyBorder="1" applyAlignment="1">
      <alignment horizontal="center" vertical="center"/>
      <protection/>
    </xf>
    <xf numFmtId="0" fontId="27" fillId="7" borderId="0" xfId="39" applyFont="1" applyFill="1" applyAlignment="1">
      <alignment horizontal="center" vertical="center"/>
      <protection/>
    </xf>
    <xf numFmtId="0" fontId="36" fillId="7" borderId="0" xfId="39" applyFont="1" applyFill="1" applyBorder="1" applyAlignment="1">
      <alignment vertical="center"/>
      <protection/>
    </xf>
    <xf numFmtId="0" fontId="27" fillId="7" borderId="0" xfId="40" applyFont="1" applyFill="1" applyBorder="1" applyAlignment="1">
      <alignment horizontal="center" vertical="center"/>
      <protection/>
    </xf>
    <xf numFmtId="1" fontId="27" fillId="7" borderId="0" xfId="40" applyNumberFormat="1" applyFont="1" applyFill="1" applyBorder="1" applyAlignment="1">
      <alignment horizontal="center" vertical="center"/>
      <protection/>
    </xf>
    <xf numFmtId="4" fontId="27" fillId="7" borderId="0" xfId="40" applyNumberFormat="1" applyFont="1" applyFill="1" applyBorder="1" applyAlignment="1">
      <alignment horizontal="center" vertical="center"/>
      <protection/>
    </xf>
    <xf numFmtId="4" fontId="27" fillId="7" borderId="0" xfId="29" applyNumberFormat="1" applyFont="1" applyFill="1" applyBorder="1" applyAlignment="1">
      <alignment horizontal="center" vertical="center"/>
      <protection/>
    </xf>
    <xf numFmtId="49" fontId="27" fillId="7" borderId="0" xfId="40" applyNumberFormat="1" applyFont="1" applyFill="1" applyBorder="1" applyAlignment="1" applyProtection="1">
      <alignment horizontal="center" vertical="top" wrapText="1"/>
      <protection locked="0"/>
    </xf>
    <xf numFmtId="0" fontId="27" fillId="7" borderId="0" xfId="41" applyFont="1" applyFill="1" applyBorder="1" applyAlignment="1">
      <alignment horizontal="left" vertical="center" wrapText="1"/>
      <protection/>
    </xf>
    <xf numFmtId="0" fontId="27" fillId="7" borderId="0" xfId="40" applyFont="1" applyFill="1" applyBorder="1" applyAlignment="1">
      <alignment vertical="center"/>
      <protection/>
    </xf>
    <xf numFmtId="0" fontId="27" fillId="7" borderId="0" xfId="29" applyFont="1" applyFill="1" applyBorder="1" applyAlignment="1">
      <alignment horizontal="center" vertical="center"/>
      <protection/>
    </xf>
    <xf numFmtId="0" fontId="27" fillId="7" borderId="0" xfId="29" applyFont="1" applyFill="1" applyAlignment="1">
      <alignment vertical="center"/>
      <protection/>
    </xf>
    <xf numFmtId="0" fontId="27" fillId="7" borderId="0" xfId="40" applyFont="1" applyFill="1" applyBorder="1" applyAlignment="1">
      <alignment horizontal="center"/>
      <protection/>
    </xf>
    <xf numFmtId="1" fontId="27" fillId="7" borderId="0" xfId="40" applyNumberFormat="1" applyFont="1" applyFill="1" applyBorder="1" applyAlignment="1">
      <alignment horizontal="center"/>
      <protection/>
    </xf>
    <xf numFmtId="4" fontId="27" fillId="7" borderId="0" xfId="40" applyNumberFormat="1" applyFont="1" applyFill="1" applyBorder="1" applyAlignment="1">
      <alignment horizontal="center"/>
      <protection/>
    </xf>
    <xf numFmtId="1" fontId="27" fillId="7" borderId="0" xfId="0" applyNumberFormat="1" applyFont="1" applyFill="1" applyBorder="1" applyAlignment="1" applyProtection="1">
      <alignment horizontal="center" vertical="top" wrapText="1"/>
      <protection locked="0"/>
    </xf>
    <xf numFmtId="0" fontId="27" fillId="7" borderId="0" xfId="29" applyFont="1" applyFill="1" applyAlignment="1">
      <alignment horizontal="left" vertical="center" wrapText="1"/>
      <protection/>
    </xf>
    <xf numFmtId="0" fontId="27" fillId="7" borderId="0" xfId="39" applyFont="1" applyFill="1" applyBorder="1" applyAlignment="1">
      <alignment horizontal="center" vertical="center"/>
      <protection/>
    </xf>
    <xf numFmtId="1" fontId="27" fillId="7" borderId="0" xfId="39" applyNumberFormat="1" applyFont="1" applyFill="1" applyBorder="1" applyAlignment="1">
      <alignment horizontal="left" vertical="center"/>
      <protection/>
    </xf>
    <xf numFmtId="0" fontId="27" fillId="7" borderId="0" xfId="37" applyFont="1" applyFill="1" applyAlignment="1">
      <alignment vertical="center"/>
      <protection/>
    </xf>
    <xf numFmtId="0" fontId="27" fillId="7" borderId="0" xfId="37" applyFont="1" applyFill="1" applyAlignment="1">
      <alignment horizontal="center" vertical="center"/>
      <protection/>
    </xf>
    <xf numFmtId="1" fontId="27" fillId="7" borderId="0" xfId="37" applyNumberFormat="1" applyFont="1" applyFill="1" applyAlignment="1">
      <alignment horizontal="center" vertical="center"/>
      <protection/>
    </xf>
    <xf numFmtId="4" fontId="27" fillId="7" borderId="0" xfId="37" applyNumberFormat="1" applyFont="1" applyFill="1" applyAlignment="1">
      <alignment horizontal="center" vertical="center"/>
      <protection/>
    </xf>
    <xf numFmtId="49" fontId="27" fillId="7" borderId="0" xfId="40" applyNumberFormat="1" applyFont="1" applyFill="1" applyBorder="1" applyAlignment="1" applyProtection="1">
      <alignment horizontal="center" vertical="top"/>
      <protection locked="0"/>
    </xf>
    <xf numFmtId="0" fontId="27" fillId="7" borderId="0" xfId="42" applyFont="1" applyFill="1" applyAlignment="1">
      <alignment horizontal="center" vertical="center"/>
      <protection/>
    </xf>
    <xf numFmtId="0" fontId="27" fillId="7" borderId="0" xfId="40" applyFont="1" applyFill="1" applyAlignment="1">
      <alignment horizontal="center" vertical="center"/>
      <protection/>
    </xf>
    <xf numFmtId="1" fontId="27" fillId="7" borderId="0" xfId="40" applyNumberFormat="1" applyFont="1" applyFill="1" applyAlignment="1">
      <alignment horizontal="center" vertical="center"/>
      <protection/>
    </xf>
    <xf numFmtId="4" fontId="27" fillId="7" borderId="0" xfId="40" applyNumberFormat="1" applyFont="1" applyFill="1" applyAlignment="1">
      <alignment horizontal="center" vertical="center"/>
      <protection/>
    </xf>
    <xf numFmtId="0" fontId="30" fillId="7" borderId="0" xfId="29" applyFont="1" applyFill="1" applyBorder="1">
      <alignment/>
      <protection/>
    </xf>
    <xf numFmtId="0" fontId="30" fillId="7" borderId="0" xfId="29" applyFont="1" applyFill="1">
      <alignment/>
      <protection/>
    </xf>
    <xf numFmtId="0" fontId="30" fillId="7" borderId="0" xfId="29" applyFont="1" applyFill="1" applyAlignment="1">
      <alignment horizontal="center"/>
      <protection/>
    </xf>
    <xf numFmtId="0" fontId="27" fillId="7" borderId="0" xfId="43" applyFont="1" applyFill="1" applyBorder="1" applyAlignment="1">
      <alignment wrapText="1"/>
      <protection/>
    </xf>
    <xf numFmtId="4" fontId="27" fillId="7" borderId="0" xfId="0" applyNumberFormat="1" applyFont="1" applyFill="1" applyBorder="1" applyAlignment="1">
      <alignment horizontal="center"/>
    </xf>
    <xf numFmtId="0" fontId="27" fillId="7" borderId="0" xfId="44" applyFont="1" applyFill="1" applyAlignment="1">
      <alignment horizontal="center"/>
      <protection/>
    </xf>
    <xf numFmtId="0" fontId="27" fillId="7" borderId="0" xfId="44" applyFont="1" applyFill="1" applyBorder="1">
      <alignment/>
      <protection/>
    </xf>
    <xf numFmtId="0" fontId="27" fillId="7" borderId="0" xfId="44" applyFont="1" applyFill="1" applyBorder="1" applyAlignment="1">
      <alignment horizontal="left"/>
      <protection/>
    </xf>
    <xf numFmtId="0" fontId="27" fillId="7" borderId="0" xfId="44" applyFont="1" applyFill="1">
      <alignment/>
      <protection/>
    </xf>
    <xf numFmtId="4" fontId="27" fillId="7" borderId="0" xfId="44" applyNumberFormat="1" applyFont="1" applyFill="1" applyBorder="1" applyAlignment="1">
      <alignment horizontal="center"/>
      <protection/>
    </xf>
    <xf numFmtId="0" fontId="27" fillId="7" borderId="0" xfId="44" applyFont="1" applyFill="1" applyBorder="1" applyAlignment="1">
      <alignment/>
      <protection/>
    </xf>
    <xf numFmtId="0" fontId="27" fillId="7" borderId="0" xfId="45" applyFont="1" applyFill="1" applyBorder="1" applyAlignment="1">
      <alignment horizontal="center"/>
      <protection/>
    </xf>
    <xf numFmtId="1" fontId="27" fillId="7" borderId="0" xfId="45" applyNumberFormat="1" applyFont="1" applyFill="1" applyBorder="1" applyAlignment="1">
      <alignment horizontal="center"/>
      <protection/>
    </xf>
    <xf numFmtId="4" fontId="27" fillId="7" borderId="0" xfId="45" applyNumberFormat="1" applyFont="1" applyFill="1" applyBorder="1" applyAlignment="1">
      <alignment horizontal="center"/>
      <protection/>
    </xf>
    <xf numFmtId="4" fontId="27" fillId="7" borderId="0" xfId="43" applyNumberFormat="1" applyFont="1" applyFill="1" applyBorder="1" applyAlignment="1">
      <alignment horizontal="center"/>
      <protection/>
    </xf>
    <xf numFmtId="0" fontId="27" fillId="7" borderId="0" xfId="39" applyFont="1" applyFill="1" applyBorder="1" applyAlignment="1">
      <alignment horizontal="center"/>
      <protection/>
    </xf>
    <xf numFmtId="1" fontId="27" fillId="7" borderId="0" xfId="39" applyNumberFormat="1" applyFont="1" applyFill="1" applyBorder="1" applyAlignment="1">
      <alignment horizontal="center"/>
      <protection/>
    </xf>
    <xf numFmtId="4" fontId="27" fillId="7" borderId="0" xfId="39" applyNumberFormat="1" applyFont="1" applyFill="1" applyBorder="1" applyAlignment="1">
      <alignment horizontal="center"/>
      <protection/>
    </xf>
    <xf numFmtId="0" fontId="27" fillId="7" borderId="0" xfId="39" applyFont="1" applyFill="1" applyBorder="1">
      <alignment/>
      <protection/>
    </xf>
    <xf numFmtId="1" fontId="27" fillId="7" borderId="0" xfId="39" applyNumberFormat="1" applyFont="1" applyFill="1" applyBorder="1" applyAlignment="1">
      <alignment horizontal="left"/>
      <protection/>
    </xf>
    <xf numFmtId="0" fontId="27" fillId="7" borderId="0" xfId="39" applyFont="1" applyFill="1" applyAlignment="1">
      <alignment horizontal="center"/>
      <protection/>
    </xf>
    <xf numFmtId="0" fontId="27" fillId="7" borderId="0" xfId="39" applyFont="1" applyFill="1" applyBorder="1" applyAlignment="1">
      <alignment horizontal="left"/>
      <protection/>
    </xf>
    <xf numFmtId="0" fontId="27" fillId="7" borderId="0" xfId="37" applyFont="1" applyFill="1" applyAlignment="1">
      <alignment horizontal="center"/>
      <protection/>
    </xf>
    <xf numFmtId="0" fontId="27" fillId="7" borderId="0" xfId="41" applyFont="1" applyFill="1" applyBorder="1" applyAlignment="1">
      <alignment horizontal="left" wrapText="1"/>
      <protection/>
    </xf>
    <xf numFmtId="1" fontId="27" fillId="7" borderId="0" xfId="0" applyNumberFormat="1" applyFont="1" applyFill="1" applyAlignment="1" applyProtection="1">
      <alignment horizontal="center" vertical="top" wrapText="1"/>
      <protection locked="0"/>
    </xf>
    <xf numFmtId="0" fontId="27" fillId="7" borderId="0" xfId="29" applyFont="1" applyFill="1" applyAlignment="1">
      <alignment horizontal="left" wrapText="1"/>
      <protection/>
    </xf>
    <xf numFmtId="0" fontId="27" fillId="7" borderId="0" xfId="40" applyFont="1" applyFill="1" applyBorder="1">
      <alignment/>
      <protection/>
    </xf>
    <xf numFmtId="0" fontId="36" fillId="7" borderId="0" xfId="29" applyFont="1" applyFill="1">
      <alignment/>
      <protection/>
    </xf>
    <xf numFmtId="2" fontId="27" fillId="7" borderId="0" xfId="29" applyNumberFormat="1" applyFont="1" applyFill="1" applyAlignment="1">
      <alignment horizontal="center"/>
      <protection/>
    </xf>
    <xf numFmtId="4" fontId="27" fillId="7" borderId="0" xfId="38" applyNumberFormat="1" applyFont="1" applyFill="1" applyAlignment="1">
      <alignment horizontal="center"/>
      <protection/>
    </xf>
    <xf numFmtId="0" fontId="27" fillId="7" borderId="12" xfId="29" applyFont="1" applyFill="1" applyBorder="1">
      <alignment/>
      <protection/>
    </xf>
    <xf numFmtId="0" fontId="29" fillId="0" borderId="9" xfId="38" applyFont="1" applyFill="1" applyBorder="1" applyAlignment="1">
      <alignment horizontal="center"/>
      <protection/>
    </xf>
    <xf numFmtId="0" fontId="29" fillId="0" borderId="10" xfId="38" applyFont="1" applyFill="1" applyBorder="1">
      <alignment/>
      <protection/>
    </xf>
    <xf numFmtId="0" fontId="28" fillId="0" borderId="10" xfId="38" applyFont="1" applyFill="1" applyBorder="1">
      <alignment/>
      <protection/>
    </xf>
    <xf numFmtId="0" fontId="28" fillId="0" borderId="10" xfId="38" applyFont="1" applyFill="1" applyBorder="1" applyAlignment="1">
      <alignment horizontal="center"/>
      <protection/>
    </xf>
    <xf numFmtId="0" fontId="29" fillId="0" borderId="10" xfId="38" applyFont="1" applyFill="1" applyBorder="1" applyAlignment="1">
      <alignment horizontal="center"/>
      <protection/>
    </xf>
    <xf numFmtId="4" fontId="26" fillId="0" borderId="10" xfId="38" applyNumberFormat="1" applyFont="1" applyFill="1" applyBorder="1" applyAlignment="1">
      <alignment horizontal="center"/>
      <protection/>
    </xf>
    <xf numFmtId="4" fontId="26" fillId="0" borderId="11" xfId="38" applyNumberFormat="1" applyFont="1" applyFill="1" applyBorder="1" applyAlignment="1">
      <alignment horizontal="center"/>
      <protection/>
    </xf>
    <xf numFmtId="0" fontId="29" fillId="0" borderId="0" xfId="38" applyFont="1" applyFill="1" applyBorder="1" applyAlignment="1">
      <alignment horizontal="center"/>
      <protection/>
    </xf>
    <xf numFmtId="0" fontId="29" fillId="0" borderId="0" xfId="38" applyFont="1" applyFill="1" applyBorder="1">
      <alignment/>
      <protection/>
    </xf>
    <xf numFmtId="0" fontId="28" fillId="0" borderId="0" xfId="38" applyFont="1" applyFill="1" applyBorder="1">
      <alignment/>
      <protection/>
    </xf>
    <xf numFmtId="0" fontId="28" fillId="0" borderId="0" xfId="38" applyFont="1" applyFill="1" applyBorder="1" applyAlignment="1">
      <alignment horizontal="center"/>
      <protection/>
    </xf>
    <xf numFmtId="4" fontId="26" fillId="0" borderId="0" xfId="38" applyNumberFormat="1" applyFont="1" applyFill="1" applyBorder="1" applyAlignment="1">
      <alignment horizontal="center"/>
      <protection/>
    </xf>
    <xf numFmtId="1" fontId="27" fillId="0" borderId="0" xfId="0" applyNumberFormat="1" applyFont="1" applyFill="1" applyAlignment="1" applyProtection="1">
      <alignment horizontal="center" vertical="top" wrapText="1"/>
      <protection locked="0"/>
    </xf>
    <xf numFmtId="0" fontId="27" fillId="0" borderId="0" xfId="32" applyFont="1" applyFill="1" applyAlignment="1">
      <alignment horizontal="center"/>
      <protection/>
    </xf>
    <xf numFmtId="4" fontId="27" fillId="0" borderId="0" xfId="38" applyNumberFormat="1" applyFont="1" applyFill="1" applyAlignment="1">
      <alignment horizontal="center"/>
      <protection/>
    </xf>
    <xf numFmtId="4" fontId="27" fillId="0" borderId="0" xfId="29" applyNumberFormat="1" applyFont="1" applyFill="1" applyAlignment="1">
      <alignment horizontal="center"/>
      <protection/>
    </xf>
    <xf numFmtId="0" fontId="27" fillId="0" borderId="0" xfId="29" applyFont="1" applyFill="1" applyBorder="1" applyAlignment="1">
      <alignment horizontal="left" wrapText="1"/>
      <protection/>
    </xf>
    <xf numFmtId="0" fontId="27" fillId="0" borderId="6" xfId="39" applyFont="1" applyFill="1" applyBorder="1">
      <alignment/>
      <protection/>
    </xf>
    <xf numFmtId="0" fontId="27" fillId="0" borderId="7" xfId="46" applyFont="1" applyFill="1" applyBorder="1">
      <alignment/>
      <protection/>
    </xf>
    <xf numFmtId="0" fontId="27" fillId="0" borderId="8" xfId="39" applyFont="1" applyFill="1" applyBorder="1" applyAlignment="1">
      <alignment horizontal="center"/>
      <protection/>
    </xf>
    <xf numFmtId="1" fontId="27" fillId="0" borderId="8" xfId="39" applyNumberFormat="1" applyFont="1" applyFill="1" applyBorder="1" applyAlignment="1">
      <alignment horizontal="center"/>
      <protection/>
    </xf>
    <xf numFmtId="0" fontId="37" fillId="0" borderId="2" xfId="39" applyFont="1" applyFill="1" applyBorder="1">
      <alignment/>
      <protection/>
    </xf>
    <xf numFmtId="4" fontId="27" fillId="0" borderId="0" xfId="32" applyNumberFormat="1" applyFont="1" applyFill="1" applyAlignment="1">
      <alignment horizontal="center"/>
      <protection/>
    </xf>
    <xf numFmtId="0" fontId="27" fillId="0" borderId="7" xfId="32" applyFont="1" applyFill="1" applyBorder="1">
      <alignment/>
      <protection/>
    </xf>
    <xf numFmtId="0" fontId="27" fillId="0" borderId="8" xfId="32" applyFont="1" applyFill="1" applyBorder="1" applyAlignment="1">
      <alignment horizontal="center"/>
      <protection/>
    </xf>
    <xf numFmtId="0" fontId="27" fillId="0" borderId="0" xfId="32" applyFont="1" applyFill="1">
      <alignment/>
      <protection/>
    </xf>
    <xf numFmtId="0" fontId="25" fillId="0" borderId="0" xfId="39" applyFont="1" applyFill="1" applyBorder="1" applyAlignment="1">
      <alignment horizontal="center"/>
      <protection/>
    </xf>
    <xf numFmtId="1" fontId="25" fillId="0" borderId="13" xfId="39" applyNumberFormat="1" applyFont="1" applyFill="1" applyBorder="1" applyAlignment="1">
      <alignment horizontal="center"/>
      <protection/>
    </xf>
    <xf numFmtId="0" fontId="27" fillId="0" borderId="13" xfId="32" applyFont="1" applyFill="1" applyBorder="1" applyAlignment="1">
      <alignment horizontal="center"/>
      <protection/>
    </xf>
    <xf numFmtId="4" fontId="27" fillId="0" borderId="13" xfId="38" applyNumberFormat="1" applyFont="1" applyFill="1" applyBorder="1" applyAlignment="1">
      <alignment horizontal="center"/>
      <protection/>
    </xf>
    <xf numFmtId="4" fontId="27" fillId="0" borderId="13" xfId="29" applyNumberFormat="1" applyFont="1" applyFill="1" applyBorder="1" applyAlignment="1">
      <alignment horizontal="center"/>
      <protection/>
    </xf>
    <xf numFmtId="0" fontId="27" fillId="0" borderId="0" xfId="32" applyFont="1" applyFill="1" applyBorder="1" applyAlignment="1">
      <alignment horizontal="center"/>
      <protection/>
    </xf>
    <xf numFmtId="4" fontId="27" fillId="0" borderId="0" xfId="38" applyNumberFormat="1" applyFont="1" applyFill="1" applyBorder="1" applyAlignment="1">
      <alignment horizontal="center"/>
      <protection/>
    </xf>
    <xf numFmtId="4" fontId="27" fillId="0" borderId="0" xfId="29" applyNumberFormat="1" applyFont="1" applyFill="1" applyBorder="1" applyAlignment="1">
      <alignment horizontal="center"/>
      <protection/>
    </xf>
    <xf numFmtId="1" fontId="38" fillId="0" borderId="0" xfId="47" applyNumberFormat="1" applyFont="1" applyFill="1" applyBorder="1" applyAlignment="1" applyProtection="1">
      <alignment horizontal="center"/>
      <protection/>
    </xf>
    <xf numFmtId="0" fontId="27" fillId="0" borderId="0" xfId="29" applyFont="1" applyFill="1" applyAlignment="1">
      <alignment horizontal="center"/>
      <protection/>
    </xf>
    <xf numFmtId="0" fontId="27" fillId="0" borderId="0" xfId="29" applyFont="1" applyFill="1" applyAlignment="1">
      <alignment horizontal="left" wrapText="1"/>
      <protection/>
    </xf>
    <xf numFmtId="0" fontId="27" fillId="0" borderId="0" xfId="46" applyFont="1" applyFill="1">
      <alignment/>
      <protection/>
    </xf>
    <xf numFmtId="0" fontId="27" fillId="0" borderId="0" xfId="46" applyFont="1" applyFill="1" applyAlignment="1">
      <alignment horizontal="left"/>
      <protection/>
    </xf>
    <xf numFmtId="164" fontId="27" fillId="0" borderId="0" xfId="32" applyNumberFormat="1" applyFont="1" applyFill="1" applyAlignment="1">
      <alignment horizontal="center"/>
      <protection/>
    </xf>
    <xf numFmtId="4" fontId="27" fillId="0" borderId="0" xfId="48" applyNumberFormat="1" applyFont="1" applyFill="1" applyAlignment="1">
      <alignment horizontal="center"/>
      <protection/>
    </xf>
    <xf numFmtId="0" fontId="36" fillId="0" borderId="0" xfId="46" applyFont="1" applyFill="1">
      <alignment/>
      <protection/>
    </xf>
    <xf numFmtId="0" fontId="27" fillId="0" borderId="0" xfId="32" applyFont="1" applyFill="1" applyAlignment="1">
      <alignment horizontal="left"/>
      <protection/>
    </xf>
    <xf numFmtId="0" fontId="27" fillId="0" borderId="0" xfId="29" applyFont="1" applyFill="1" applyBorder="1" applyAlignment="1">
      <alignment horizontal="center"/>
      <protection/>
    </xf>
    <xf numFmtId="49" fontId="27" fillId="0" borderId="0" xfId="0" applyNumberFormat="1" applyFont="1" applyFill="1" applyAlignment="1" applyProtection="1">
      <alignment horizontal="center" vertical="top" wrapText="1"/>
      <protection locked="0"/>
    </xf>
    <xf numFmtId="0" fontId="27" fillId="0" borderId="0" xfId="29" applyFont="1" applyFill="1">
      <alignment/>
      <protection/>
    </xf>
    <xf numFmtId="0" fontId="27" fillId="0" borderId="13" xfId="29" applyFont="1" applyFill="1" applyBorder="1" applyAlignment="1">
      <alignment horizontal="center"/>
      <protection/>
    </xf>
    <xf numFmtId="0" fontId="27" fillId="0" borderId="13" xfId="29" applyFont="1" applyFill="1" applyBorder="1">
      <alignment/>
      <protection/>
    </xf>
    <xf numFmtId="0" fontId="26" fillId="0" borderId="0" xfId="29" applyFont="1" applyFill="1" applyAlignment="1">
      <alignment horizontal="center"/>
      <protection/>
    </xf>
    <xf numFmtId="0" fontId="26" fillId="0" borderId="0" xfId="29" applyFont="1" applyFill="1" applyAlignment="1">
      <alignment horizontal="left"/>
      <protection/>
    </xf>
    <xf numFmtId="4" fontId="26" fillId="0" borderId="0" xfId="29" applyNumberFormat="1" applyFont="1" applyFill="1" applyAlignment="1">
      <alignment horizontal="center"/>
      <protection/>
    </xf>
    <xf numFmtId="0" fontId="30" fillId="0" borderId="0" xfId="29" applyFont="1" applyFill="1" applyBorder="1" applyAlignment="1">
      <alignment horizontal="center"/>
      <protection/>
    </xf>
    <xf numFmtId="0" fontId="30" fillId="0" borderId="0" xfId="29" applyFont="1" applyFill="1">
      <alignment/>
      <protection/>
    </xf>
    <xf numFmtId="0" fontId="30" fillId="0" borderId="0" xfId="29" applyFont="1" applyFill="1" applyAlignment="1">
      <alignment horizontal="center"/>
      <protection/>
    </xf>
    <xf numFmtId="0" fontId="29" fillId="0" borderId="9" xfId="49" applyFont="1" applyFill="1" applyBorder="1" applyAlignment="1">
      <alignment horizontal="center"/>
      <protection/>
    </xf>
    <xf numFmtId="0" fontId="29" fillId="0" borderId="10" xfId="49" applyFont="1" applyFill="1" applyBorder="1">
      <alignment/>
      <protection/>
    </xf>
    <xf numFmtId="0" fontId="28" fillId="0" borderId="10" xfId="49" applyFont="1" applyFill="1" applyBorder="1">
      <alignment/>
      <protection/>
    </xf>
    <xf numFmtId="0" fontId="28" fillId="0" borderId="10" xfId="49" applyFont="1" applyFill="1" applyBorder="1" applyAlignment="1">
      <alignment horizontal="center"/>
      <protection/>
    </xf>
    <xf numFmtId="0" fontId="29" fillId="0" borderId="10" xfId="49" applyFont="1" applyFill="1" applyBorder="1" applyAlignment="1">
      <alignment horizontal="center"/>
      <protection/>
    </xf>
    <xf numFmtId="4" fontId="26" fillId="0" borderId="10" xfId="49" applyNumberFormat="1" applyFont="1" applyFill="1" applyBorder="1" applyAlignment="1">
      <alignment horizontal="center"/>
      <protection/>
    </xf>
    <xf numFmtId="4" fontId="26" fillId="0" borderId="11" xfId="49" applyNumberFormat="1" applyFont="1" applyFill="1" applyBorder="1" applyAlignment="1">
      <alignment horizontal="center"/>
      <protection/>
    </xf>
    <xf numFmtId="0" fontId="29" fillId="0" borderId="14" xfId="49" applyFont="1" applyFill="1" applyBorder="1" applyAlignment="1">
      <alignment horizontal="center"/>
      <protection/>
    </xf>
    <xf numFmtId="0" fontId="29" fillId="0" borderId="14" xfId="49" applyFont="1" applyFill="1" applyBorder="1">
      <alignment/>
      <protection/>
    </xf>
    <xf numFmtId="0" fontId="28" fillId="0" borderId="14" xfId="49" applyFont="1" applyFill="1" applyBorder="1">
      <alignment/>
      <protection/>
    </xf>
    <xf numFmtId="0" fontId="28" fillId="0" borderId="14" xfId="49" applyFont="1" applyFill="1" applyBorder="1" applyAlignment="1">
      <alignment horizontal="center"/>
      <protection/>
    </xf>
    <xf numFmtId="4" fontId="26" fillId="0" borderId="14" xfId="49" applyNumberFormat="1" applyFont="1" applyFill="1" applyBorder="1" applyAlignment="1">
      <alignment horizontal="center"/>
      <protection/>
    </xf>
    <xf numFmtId="0" fontId="26" fillId="7" borderId="15" xfId="49" applyFont="1" applyFill="1" applyBorder="1" applyAlignment="1">
      <alignment horizontal="center"/>
      <protection/>
    </xf>
    <xf numFmtId="0" fontId="26" fillId="7" borderId="12" xfId="49" applyFont="1" applyFill="1" applyBorder="1">
      <alignment/>
      <protection/>
    </xf>
    <xf numFmtId="0" fontId="29" fillId="7" borderId="12" xfId="49" applyFont="1" applyFill="1" applyBorder="1">
      <alignment/>
      <protection/>
    </xf>
    <xf numFmtId="0" fontId="28" fillId="7" borderId="12" xfId="49" applyFont="1" applyFill="1" applyBorder="1">
      <alignment/>
      <protection/>
    </xf>
    <xf numFmtId="0" fontId="28" fillId="7" borderId="12" xfId="49" applyFont="1" applyFill="1" applyBorder="1" applyAlignment="1">
      <alignment horizontal="center"/>
      <protection/>
    </xf>
    <xf numFmtId="0" fontId="29" fillId="7" borderId="12" xfId="49" applyFont="1" applyFill="1" applyBorder="1" applyAlignment="1">
      <alignment horizontal="center"/>
      <protection/>
    </xf>
    <xf numFmtId="4" fontId="26" fillId="7" borderId="12" xfId="49" applyNumberFormat="1" applyFont="1" applyFill="1" applyBorder="1" applyAlignment="1">
      <alignment horizontal="center"/>
      <protection/>
    </xf>
    <xf numFmtId="4" fontId="26" fillId="7" borderId="16" xfId="49" applyNumberFormat="1" applyFont="1" applyFill="1" applyBorder="1" applyAlignment="1">
      <alignment horizontal="center"/>
      <protection/>
    </xf>
    <xf numFmtId="0" fontId="29" fillId="7" borderId="0" xfId="49" applyFont="1" applyFill="1" applyBorder="1" applyAlignment="1">
      <alignment horizontal="center"/>
      <protection/>
    </xf>
    <xf numFmtId="0" fontId="29" fillId="7" borderId="0" xfId="49" applyFont="1" applyFill="1" applyBorder="1">
      <alignment/>
      <protection/>
    </xf>
    <xf numFmtId="0" fontId="28" fillId="7" borderId="0" xfId="49" applyFont="1" applyFill="1" applyBorder="1">
      <alignment/>
      <protection/>
    </xf>
    <xf numFmtId="0" fontId="28" fillId="7" borderId="0" xfId="49" applyFont="1" applyFill="1" applyBorder="1" applyAlignment="1">
      <alignment horizontal="center"/>
      <protection/>
    </xf>
    <xf numFmtId="4" fontId="26" fillId="7" borderId="0" xfId="49" applyNumberFormat="1" applyFont="1" applyFill="1" applyBorder="1" applyAlignment="1">
      <alignment horizontal="center"/>
      <protection/>
    </xf>
    <xf numFmtId="0" fontId="39" fillId="7" borderId="0" xfId="42" applyFont="1" applyFill="1">
      <alignment/>
      <protection/>
    </xf>
    <xf numFmtId="0" fontId="39" fillId="7" borderId="0" xfId="42" applyFont="1" applyFill="1" applyAlignment="1">
      <alignment horizontal="center"/>
      <protection/>
    </xf>
    <xf numFmtId="4" fontId="27" fillId="7" borderId="0" xfId="42" applyNumberFormat="1" applyFont="1" applyFill="1" applyAlignment="1">
      <alignment horizontal="center"/>
      <protection/>
    </xf>
    <xf numFmtId="1" fontId="27" fillId="0" borderId="0" xfId="0" applyNumberFormat="1" applyFont="1" applyFill="1" applyBorder="1"/>
    <xf numFmtId="0" fontId="27" fillId="0" borderId="0" xfId="0" applyFont="1" applyFill="1" applyAlignment="1">
      <alignment/>
    </xf>
    <xf numFmtId="0" fontId="27" fillId="0" borderId="0" xfId="42" applyFont="1" applyFill="1" applyAlignment="1">
      <alignment horizontal="left"/>
      <protection/>
    </xf>
    <xf numFmtId="0" fontId="27" fillId="0" borderId="0" xfId="42" applyFont="1" applyFill="1">
      <alignment/>
      <protection/>
    </xf>
    <xf numFmtId="0" fontId="27" fillId="0" borderId="0" xfId="42" applyFont="1" applyFill="1" applyAlignment="1">
      <alignment horizontal="center"/>
      <protection/>
    </xf>
    <xf numFmtId="4" fontId="27" fillId="0" borderId="0" xfId="42" applyNumberFormat="1" applyFont="1" applyFill="1" applyAlignment="1">
      <alignment horizontal="center"/>
      <protection/>
    </xf>
    <xf numFmtId="0" fontId="27" fillId="0" borderId="0" xfId="42" applyFont="1" applyFill="1" applyBorder="1" applyAlignment="1">
      <alignment horizontal="center"/>
      <protection/>
    </xf>
    <xf numFmtId="4" fontId="27" fillId="0" borderId="0" xfId="42" applyNumberFormat="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42" applyFont="1" applyFill="1" applyAlignment="1">
      <alignment/>
      <protection/>
    </xf>
    <xf numFmtId="0" fontId="39" fillId="0" borderId="0" xfId="42" applyFont="1" applyFill="1">
      <alignment/>
      <protection/>
    </xf>
    <xf numFmtId="0" fontId="39" fillId="0" borderId="0" xfId="42" applyFont="1" applyFill="1" applyAlignment="1">
      <alignment horizontal="center"/>
      <protection/>
    </xf>
    <xf numFmtId="0" fontId="27" fillId="7" borderId="0" xfId="42" applyFont="1" applyFill="1">
      <alignment/>
      <protection/>
    </xf>
    <xf numFmtId="0" fontId="27" fillId="7" borderId="0" xfId="42" applyFont="1" applyFill="1" applyAlignment="1">
      <alignment horizontal="center"/>
      <protection/>
    </xf>
    <xf numFmtId="1" fontId="27" fillId="7" borderId="0" xfId="0" applyNumberFormat="1" applyFont="1" applyFill="1" applyBorder="1"/>
    <xf numFmtId="0" fontId="27" fillId="7" borderId="0" xfId="0" applyFont="1" applyFill="1" applyAlignment="1">
      <alignment/>
    </xf>
    <xf numFmtId="0" fontId="27" fillId="7" borderId="0" xfId="42" applyFont="1" applyFill="1" applyAlignment="1">
      <alignment horizontal="left"/>
      <protection/>
    </xf>
    <xf numFmtId="0" fontId="27" fillId="7" borderId="0" xfId="0" applyFont="1" applyFill="1"/>
    <xf numFmtId="167" fontId="39" fillId="7" borderId="0" xfId="0" applyNumberFormat="1" applyFont="1" applyFill="1" applyBorder="1" applyAlignment="1">
      <alignment horizontal="center"/>
    </xf>
    <xf numFmtId="0" fontId="27" fillId="7" borderId="0" xfId="42" applyFont="1" applyFill="1" applyAlignment="1">
      <alignment/>
      <protection/>
    </xf>
    <xf numFmtId="0" fontId="36" fillId="7" borderId="0" xfId="50" applyFont="1" applyFill="1" applyAlignment="1">
      <alignment wrapText="1"/>
      <protection/>
    </xf>
    <xf numFmtId="1" fontId="27" fillId="7" borderId="0" xfId="26" applyNumberFormat="1" applyFont="1" applyFill="1" applyBorder="1">
      <alignment/>
      <protection/>
    </xf>
    <xf numFmtId="0" fontId="27" fillId="7" borderId="0" xfId="26" applyFont="1" applyFill="1" applyAlignment="1">
      <alignment/>
      <protection/>
    </xf>
    <xf numFmtId="0" fontId="27" fillId="0" borderId="0" xfId="0" applyFont="1" applyFill="1"/>
    <xf numFmtId="167" fontId="39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0" fontId="27" fillId="0" borderId="0" xfId="50" applyFont="1" applyFill="1" applyAlignment="1">
      <alignment wrapText="1"/>
      <protection/>
    </xf>
    <xf numFmtId="164" fontId="27" fillId="0" borderId="0" xfId="29" applyNumberFormat="1" applyFont="1" applyFill="1" applyAlignment="1">
      <alignment horizontal="center"/>
      <protection/>
    </xf>
    <xf numFmtId="0" fontId="36" fillId="0" borderId="0" xfId="50" applyFont="1" applyFill="1" applyAlignment="1">
      <alignment wrapText="1"/>
      <protection/>
    </xf>
    <xf numFmtId="1" fontId="27" fillId="0" borderId="0" xfId="29" applyNumberFormat="1" applyFont="1" applyFill="1" applyAlignment="1">
      <alignment horizontal="center"/>
      <protection/>
    </xf>
    <xf numFmtId="0" fontId="27" fillId="0" borderId="17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7" fillId="0" borderId="0" xfId="40" applyFont="1" applyFill="1" applyBorder="1" applyAlignment="1">
      <alignment horizontal="center"/>
      <protection/>
    </xf>
    <xf numFmtId="1" fontId="27" fillId="0" borderId="0" xfId="40" applyNumberFormat="1" applyFont="1" applyFill="1" applyBorder="1" applyAlignment="1">
      <alignment horizontal="center"/>
      <protection/>
    </xf>
    <xf numFmtId="4" fontId="27" fillId="0" borderId="0" xfId="40" applyNumberFormat="1" applyFont="1" applyFill="1" applyBorder="1" applyAlignment="1">
      <alignment horizontal="center"/>
      <protection/>
    </xf>
    <xf numFmtId="0" fontId="26" fillId="0" borderId="0" xfId="51" applyFont="1" applyFill="1" applyAlignment="1">
      <alignment horizontal="center"/>
      <protection/>
    </xf>
    <xf numFmtId="0" fontId="26" fillId="0" borderId="0" xfId="51" applyFont="1" applyFill="1" applyAlignment="1">
      <alignment/>
      <protection/>
    </xf>
    <xf numFmtId="4" fontId="26" fillId="0" borderId="0" xfId="51" applyNumberFormat="1" applyFont="1" applyFill="1" applyAlignment="1">
      <alignment horizontal="center"/>
      <protection/>
    </xf>
    <xf numFmtId="0" fontId="33" fillId="7" borderId="0" xfId="38" applyFont="1" applyFill="1" applyBorder="1" applyAlignment="1">
      <alignment horizontal="left"/>
      <protection/>
    </xf>
    <xf numFmtId="4" fontId="29" fillId="7" borderId="0" xfId="38" applyNumberFormat="1" applyFont="1" applyFill="1" applyBorder="1" applyAlignment="1">
      <alignment horizontal="center"/>
      <protection/>
    </xf>
    <xf numFmtId="0" fontId="26" fillId="7" borderId="0" xfId="32" applyFont="1" applyFill="1" applyBorder="1" applyAlignment="1">
      <alignment horizontal="center"/>
      <protection/>
    </xf>
    <xf numFmtId="0" fontId="27" fillId="7" borderId="0" xfId="42" applyFont="1" applyFill="1" applyAlignment="1">
      <alignment horizontal="right"/>
      <protection/>
    </xf>
    <xf numFmtId="0" fontId="27" fillId="7" borderId="0" xfId="0" applyFont="1" applyFill="1" applyAlignment="1">
      <alignment horizontal="left"/>
    </xf>
    <xf numFmtId="0" fontId="40" fillId="7" borderId="0" xfId="0" applyFont="1" applyFill="1" applyBorder="1" applyAlignment="1">
      <alignment horizontal="left" wrapText="1"/>
    </xf>
    <xf numFmtId="0" fontId="27" fillId="7" borderId="0" xfId="0" applyFont="1" applyFill="1" applyAlignment="1">
      <alignment horizontal="center"/>
    </xf>
    <xf numFmtId="164" fontId="27" fillId="7" borderId="0" xfId="0" applyNumberFormat="1" applyFont="1" applyFill="1" applyAlignment="1">
      <alignment horizontal="center"/>
    </xf>
    <xf numFmtId="0" fontId="40" fillId="7" borderId="0" xfId="0" applyFont="1" applyFill="1" applyBorder="1" applyAlignment="1">
      <alignment horizontal="justify" wrapText="1"/>
    </xf>
    <xf numFmtId="0" fontId="27" fillId="7" borderId="0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/>
    </xf>
    <xf numFmtId="0" fontId="27" fillId="7" borderId="0" xfId="52" applyFont="1" applyFill="1" applyAlignment="1" applyProtection="1">
      <alignment/>
      <protection locked="0"/>
    </xf>
    <xf numFmtId="4" fontId="27" fillId="7" borderId="0" xfId="0" applyNumberFormat="1" applyFont="1" applyFill="1" applyAlignment="1">
      <alignment horizontal="center"/>
    </xf>
    <xf numFmtId="0" fontId="27" fillId="7" borderId="12" xfId="29" applyFont="1" applyFill="1" applyBorder="1" applyAlignment="1">
      <alignment horizontal="left"/>
      <protection/>
    </xf>
    <xf numFmtId="0" fontId="27" fillId="7" borderId="0" xfId="29" applyFont="1" applyFill="1" applyBorder="1" applyAlignment="1">
      <alignment horizontal="left"/>
      <protection/>
    </xf>
    <xf numFmtId="0" fontId="26" fillId="0" borderId="0" xfId="33" applyFont="1" applyFill="1" applyAlignment="1">
      <alignment horizontal="center"/>
      <protection/>
    </xf>
    <xf numFmtId="4" fontId="26" fillId="0" borderId="0" xfId="33" applyNumberFormat="1" applyFont="1" applyFill="1" applyAlignment="1">
      <alignment horizontal="center"/>
      <protection/>
    </xf>
    <xf numFmtId="0" fontId="30" fillId="0" borderId="0" xfId="33" applyFont="1" applyFill="1" applyBorder="1" applyAlignment="1">
      <alignment horizontal="center"/>
      <protection/>
    </xf>
    <xf numFmtId="0" fontId="28" fillId="0" borderId="0" xfId="33" applyFont="1" applyFill="1" applyBorder="1">
      <alignment/>
      <protection/>
    </xf>
    <xf numFmtId="0" fontId="28" fillId="0" borderId="0" xfId="33" applyFont="1" applyFill="1" applyBorder="1" applyAlignment="1">
      <alignment horizontal="center"/>
      <protection/>
    </xf>
    <xf numFmtId="0" fontId="29" fillId="0" borderId="9" xfId="33" applyFont="1" applyFill="1" applyBorder="1" applyAlignment="1">
      <alignment horizontal="center"/>
      <protection/>
    </xf>
    <xf numFmtId="0" fontId="29" fillId="0" borderId="10" xfId="33" applyFont="1" applyFill="1" applyBorder="1">
      <alignment/>
      <protection/>
    </xf>
    <xf numFmtId="0" fontId="29" fillId="0" borderId="10" xfId="33" applyFont="1" applyFill="1" applyBorder="1" applyAlignment="1">
      <alignment horizontal="left"/>
      <protection/>
    </xf>
    <xf numFmtId="0" fontId="28" fillId="0" borderId="10" xfId="33" applyFont="1" applyFill="1" applyBorder="1" applyAlignment="1">
      <alignment horizontal="center"/>
      <protection/>
    </xf>
    <xf numFmtId="0" fontId="29" fillId="0" borderId="10" xfId="33" applyFont="1" applyFill="1" applyBorder="1" applyAlignment="1">
      <alignment horizontal="center"/>
      <protection/>
    </xf>
    <xf numFmtId="4" fontId="29" fillId="0" borderId="10" xfId="33" applyNumberFormat="1" applyFont="1" applyFill="1" applyBorder="1" applyAlignment="1">
      <alignment horizontal="center"/>
      <protection/>
    </xf>
    <xf numFmtId="4" fontId="29" fillId="0" borderId="11" xfId="32" applyNumberFormat="1" applyFont="1" applyFill="1" applyBorder="1" applyAlignment="1">
      <alignment horizontal="center"/>
      <protection/>
    </xf>
    <xf numFmtId="0" fontId="22" fillId="0" borderId="0" xfId="27" applyFont="1" applyFill="1" applyBorder="1" applyAlignment="1">
      <alignment vertical="top"/>
      <protection/>
    </xf>
    <xf numFmtId="165" fontId="1" fillId="0" borderId="3" xfId="27" applyNumberFormat="1" applyFont="1" applyFill="1" applyBorder="1" applyAlignment="1">
      <alignment horizontal="center" wrapText="1"/>
      <protection/>
    </xf>
    <xf numFmtId="0" fontId="1" fillId="0" borderId="3" xfId="27" applyFont="1" applyFill="1" applyBorder="1" applyAlignment="1">
      <alignment horizontal="center" vertical="top" wrapText="1"/>
      <protection/>
    </xf>
    <xf numFmtId="0" fontId="1" fillId="0" borderId="3" xfId="27" applyFont="1" applyFill="1" applyBorder="1" applyAlignment="1">
      <alignment horizontal="center" wrapText="1"/>
      <protection/>
    </xf>
    <xf numFmtId="3" fontId="1" fillId="0" borderId="3" xfId="27" applyNumberFormat="1" applyFont="1" applyFill="1" applyBorder="1" applyAlignment="1">
      <alignment horizontal="right" wrapText="1"/>
      <protection/>
    </xf>
    <xf numFmtId="4" fontId="1" fillId="0" borderId="3" xfId="27" applyNumberFormat="1" applyFont="1" applyFill="1" applyBorder="1" applyAlignment="1">
      <alignment horizontal="center" wrapText="1"/>
      <protection/>
    </xf>
    <xf numFmtId="166" fontId="1" fillId="0" borderId="3" xfId="27" applyNumberFormat="1" applyFont="1" applyFill="1" applyBorder="1" applyAlignment="1">
      <alignment horizontal="center" wrapText="1"/>
      <protection/>
    </xf>
    <xf numFmtId="0" fontId="41" fillId="0" borderId="0" xfId="27" applyFont="1" applyFill="1" applyBorder="1" applyAlignment="1">
      <alignment horizontal="justify" vertical="top" wrapText="1"/>
      <protection/>
    </xf>
    <xf numFmtId="0" fontId="19" fillId="0" borderId="0" xfId="27" applyFont="1" applyFill="1" applyBorder="1" applyAlignment="1">
      <alignment horizontal="left" wrapText="1"/>
      <protection/>
    </xf>
    <xf numFmtId="3" fontId="19" fillId="0" borderId="0" xfId="27" applyNumberFormat="1" applyFont="1" applyFill="1" applyBorder="1" applyAlignment="1">
      <alignment horizontal="right" wrapText="1"/>
      <protection/>
    </xf>
    <xf numFmtId="4" fontId="42" fillId="0" borderId="0" xfId="27" applyNumberFormat="1" applyFont="1" applyFill="1" applyBorder="1" applyAlignment="1">
      <alignment horizontal="right" wrapText="1"/>
      <protection/>
    </xf>
    <xf numFmtId="0" fontId="42" fillId="0" borderId="0" xfId="27" applyFont="1" applyFill="1" applyBorder="1" applyAlignment="1">
      <alignment vertical="top" wrapText="1"/>
      <protection/>
    </xf>
    <xf numFmtId="0" fontId="42" fillId="0" borderId="0" xfId="27" applyFont="1" applyFill="1" applyBorder="1" applyAlignment="1">
      <alignment horizontal="left" vertical="top" wrapText="1"/>
      <protection/>
    </xf>
    <xf numFmtId="0" fontId="42" fillId="0" borderId="0" xfId="27" applyFont="1" applyFill="1" applyBorder="1" applyAlignment="1">
      <alignment horizontal="right" vertical="top" wrapText="1"/>
      <protection/>
    </xf>
    <xf numFmtId="165" fontId="23" fillId="0" borderId="0" xfId="27" applyNumberFormat="1" applyFont="1" applyFill="1" applyBorder="1" applyAlignment="1">
      <alignment horizontal="left" vertical="top" wrapText="1"/>
      <protection/>
    </xf>
    <xf numFmtId="4" fontId="19" fillId="0" borderId="0" xfId="27" applyNumberFormat="1" applyFont="1" applyFill="1" applyBorder="1" applyAlignment="1">
      <alignment horizontal="right" wrapText="1"/>
      <protection/>
    </xf>
    <xf numFmtId="166" fontId="42" fillId="0" borderId="0" xfId="27" applyNumberFormat="1" applyFont="1" applyFill="1" applyBorder="1" applyAlignment="1">
      <alignment horizontal="right" wrapText="1"/>
      <protection/>
    </xf>
    <xf numFmtId="165" fontId="41" fillId="0" borderId="0" xfId="27" applyNumberFormat="1" applyFont="1" applyFill="1" applyBorder="1" applyAlignment="1">
      <alignment horizontal="left" vertical="top" wrapText="1"/>
      <protection/>
    </xf>
    <xf numFmtId="0" fontId="21" fillId="0" borderId="0" xfId="27" applyFont="1" applyFill="1" applyBorder="1" applyAlignment="1">
      <alignment horizontal="left" wrapText="1"/>
      <protection/>
    </xf>
    <xf numFmtId="3" fontId="21" fillId="0" borderId="0" xfId="27" applyNumberFormat="1" applyFont="1" applyFill="1" applyBorder="1" applyAlignment="1">
      <alignment horizontal="right" wrapText="1"/>
      <protection/>
    </xf>
    <xf numFmtId="4" fontId="21" fillId="0" borderId="0" xfId="27" applyNumberFormat="1" applyFont="1" applyFill="1" applyBorder="1" applyAlignment="1">
      <alignment horizontal="right" wrapText="1"/>
      <protection/>
    </xf>
    <xf numFmtId="168" fontId="2" fillId="0" borderId="0" xfId="27" applyNumberFormat="1" applyFont="1" applyFill="1" applyBorder="1" applyAlignment="1">
      <alignment horizontal="left" vertical="top" wrapText="1"/>
      <protection/>
    </xf>
    <xf numFmtId="0" fontId="2" fillId="0" borderId="0" xfId="27" applyFont="1" applyFill="1" applyBorder="1" applyAlignment="1" quotePrefix="1">
      <alignment horizontal="justify" vertical="top" wrapText="1"/>
      <protection/>
    </xf>
    <xf numFmtId="0" fontId="2" fillId="0" borderId="0" xfId="27" applyFont="1" applyFill="1" applyBorder="1" applyAlignment="1">
      <alignment horizontal="left" wrapText="1"/>
      <protection/>
    </xf>
    <xf numFmtId="3" fontId="2" fillId="0" borderId="0" xfId="27" applyNumberFormat="1" applyFont="1" applyFill="1" applyBorder="1" applyAlignment="1">
      <alignment horizontal="right" wrapText="1"/>
      <protection/>
    </xf>
    <xf numFmtId="4" fontId="2" fillId="0" borderId="0" xfId="27" applyNumberFormat="1" applyFont="1" applyFill="1" applyBorder="1" applyAlignment="1">
      <alignment horizontal="right" wrapText="1"/>
      <protection/>
    </xf>
    <xf numFmtId="168" fontId="41" fillId="0" borderId="0" xfId="27" applyNumberFormat="1" applyFont="1" applyFill="1" applyBorder="1" applyAlignment="1">
      <alignment horizontal="left" vertical="top" wrapText="1"/>
      <protection/>
    </xf>
    <xf numFmtId="0" fontId="41" fillId="0" borderId="0" xfId="27" applyFont="1" applyFill="1" applyBorder="1" applyAlignment="1" quotePrefix="1">
      <alignment horizontal="justify" vertical="top" wrapText="1"/>
      <protection/>
    </xf>
    <xf numFmtId="169" fontId="2" fillId="0" borderId="0" xfId="27" applyNumberFormat="1" applyFont="1" applyFill="1" applyBorder="1" applyAlignment="1">
      <alignment horizontal="right" wrapText="1"/>
      <protection/>
    </xf>
    <xf numFmtId="170" fontId="2" fillId="0" borderId="0" xfId="27" applyNumberFormat="1" applyFont="1" applyFill="1" applyBorder="1" applyAlignment="1">
      <alignment horizontal="left" vertical="top" wrapText="1"/>
      <protection/>
    </xf>
    <xf numFmtId="0" fontId="2" fillId="0" borderId="0" xfId="27" applyFont="1" applyFill="1" applyBorder="1" applyAlignment="1">
      <alignment horizontal="justify" vertical="top" wrapText="1"/>
      <protection/>
    </xf>
    <xf numFmtId="0" fontId="2" fillId="0" borderId="0" xfId="27" applyNumberFormat="1" applyFont="1" applyFill="1" applyBorder="1" applyAlignment="1">
      <alignment horizontal="right" wrapText="1"/>
      <protection/>
    </xf>
    <xf numFmtId="165" fontId="2" fillId="0" borderId="0" xfId="27" applyNumberFormat="1" applyFont="1" applyFill="1" applyBorder="1" applyAlignment="1">
      <alignment horizontal="right" vertical="top" wrapText="1"/>
      <protection/>
    </xf>
    <xf numFmtId="171" fontId="2" fillId="0" borderId="0" xfId="27" applyNumberFormat="1" applyFont="1" applyFill="1" applyBorder="1" applyAlignment="1">
      <alignment horizontal="left" vertical="top" wrapText="1"/>
      <protection/>
    </xf>
    <xf numFmtId="165" fontId="23" fillId="0" borderId="0" xfId="27" applyNumberFormat="1" applyFont="1" applyFill="1" applyBorder="1" applyAlignment="1">
      <alignment horizontal="left" vertical="center" wrapText="1"/>
      <protection/>
    </xf>
    <xf numFmtId="0" fontId="23" fillId="0" borderId="18" xfId="27" applyFont="1" applyFill="1" applyBorder="1" applyAlignment="1" quotePrefix="1">
      <alignment horizontal="left" vertical="top" wrapText="1"/>
      <protection/>
    </xf>
    <xf numFmtId="0" fontId="44" fillId="0" borderId="5" xfId="27" applyFont="1" applyFill="1" applyBorder="1" applyAlignment="1">
      <alignment horizontal="left" wrapText="1"/>
      <protection/>
    </xf>
    <xf numFmtId="3" fontId="44" fillId="0" borderId="5" xfId="27" applyNumberFormat="1" applyFont="1" applyFill="1" applyBorder="1" applyAlignment="1">
      <alignment horizontal="right" wrapText="1"/>
      <protection/>
    </xf>
    <xf numFmtId="4" fontId="44" fillId="0" borderId="5" xfId="27" applyNumberFormat="1" applyFont="1" applyFill="1" applyBorder="1" applyAlignment="1">
      <alignment horizontal="right" wrapText="1"/>
      <protection/>
    </xf>
    <xf numFmtId="169" fontId="21" fillId="0" borderId="19" xfId="27" applyNumberFormat="1" applyFont="1" applyFill="1" applyBorder="1" applyAlignment="1">
      <alignment horizontal="right" vertical="center" wrapText="1"/>
      <protection/>
    </xf>
    <xf numFmtId="165" fontId="21" fillId="0" borderId="0" xfId="27" applyNumberFormat="1" applyFont="1" applyFill="1" applyBorder="1" applyAlignment="1">
      <alignment horizontal="left" vertical="center" wrapText="1"/>
      <protection/>
    </xf>
    <xf numFmtId="0" fontId="45" fillId="0" borderId="0" xfId="27" applyFont="1" applyFill="1" applyBorder="1" applyAlignment="1" quotePrefix="1">
      <alignment horizontal="left" vertical="top" wrapText="1"/>
      <protection/>
    </xf>
    <xf numFmtId="0" fontId="41" fillId="0" borderId="0" xfId="27" applyFont="1" applyFill="1" applyBorder="1" applyAlignment="1">
      <alignment horizontal="left" wrapText="1"/>
      <protection/>
    </xf>
    <xf numFmtId="3" fontId="41" fillId="0" borderId="0" xfId="27" applyNumberFormat="1" applyFont="1" applyFill="1" applyBorder="1" applyAlignment="1">
      <alignment horizontal="right" wrapText="1"/>
      <protection/>
    </xf>
    <xf numFmtId="4" fontId="41" fillId="0" borderId="0" xfId="27" applyNumberFormat="1" applyFont="1" applyFill="1" applyBorder="1" applyAlignment="1">
      <alignment horizontal="right" wrapText="1"/>
      <protection/>
    </xf>
    <xf numFmtId="169" fontId="21" fillId="0" borderId="0" xfId="27" applyNumberFormat="1" applyFont="1" applyFill="1" applyBorder="1" applyAlignment="1">
      <alignment horizontal="right" wrapText="1"/>
      <protection/>
    </xf>
    <xf numFmtId="165" fontId="44" fillId="0" borderId="0" xfId="27" applyNumberFormat="1" applyFont="1" applyFill="1" applyBorder="1" applyAlignment="1">
      <alignment horizontal="left" vertical="top" wrapText="1"/>
      <protection/>
    </xf>
    <xf numFmtId="0" fontId="44" fillId="0" borderId="0" xfId="27" applyFont="1" applyFill="1" applyBorder="1" applyAlignment="1">
      <alignment horizontal="left" vertical="top" wrapText="1"/>
      <protection/>
    </xf>
    <xf numFmtId="172" fontId="46" fillId="0" borderId="0" xfId="27" applyNumberFormat="1" applyFont="1" applyFill="1" applyBorder="1" applyAlignment="1">
      <alignment horizontal="right" wrapText="1"/>
      <protection/>
    </xf>
    <xf numFmtId="165" fontId="2" fillId="0" borderId="0" xfId="27" applyNumberFormat="1" applyFont="1" applyFill="1" applyBorder="1" applyAlignment="1">
      <alignment horizontal="left" vertical="top" wrapText="1"/>
      <protection/>
    </xf>
    <xf numFmtId="0" fontId="2" fillId="0" borderId="20" xfId="27" applyFont="1" applyFill="1" applyBorder="1" applyAlignment="1" quotePrefix="1">
      <alignment horizontal="justify" vertical="top" wrapText="1"/>
      <protection/>
    </xf>
    <xf numFmtId="0" fontId="2" fillId="0" borderId="20" xfId="27" applyFont="1" applyFill="1" applyBorder="1" applyAlignment="1">
      <alignment horizontal="left" wrapText="1"/>
      <protection/>
    </xf>
    <xf numFmtId="3" fontId="2" fillId="0" borderId="20" xfId="27" applyNumberFormat="1" applyFont="1" applyFill="1" applyBorder="1" applyAlignment="1">
      <alignment horizontal="right" wrapText="1"/>
      <protection/>
    </xf>
    <xf numFmtId="168" fontId="2" fillId="0" borderId="0" xfId="27" applyNumberFormat="1" applyFont="1" applyFill="1" applyBorder="1" applyAlignment="1">
      <alignment horizontal="justify" vertical="top" wrapText="1"/>
      <protection/>
    </xf>
    <xf numFmtId="168" fontId="2" fillId="0" borderId="0" xfId="27" applyNumberFormat="1" applyFont="1" applyFill="1" applyBorder="1" applyAlignment="1">
      <alignment horizontal="right" vertical="center" wrapText="1"/>
      <protection/>
    </xf>
    <xf numFmtId="0" fontId="2" fillId="0" borderId="0" xfId="27" applyFont="1" applyFill="1" applyBorder="1" applyAlignment="1">
      <alignment vertical="center" wrapText="1"/>
      <protection/>
    </xf>
    <xf numFmtId="165" fontId="2" fillId="0" borderId="0" xfId="27" applyNumberFormat="1" applyFont="1" applyFill="1" applyBorder="1" applyAlignment="1">
      <alignment horizontal="right" vertical="center" wrapText="1"/>
      <protection/>
    </xf>
    <xf numFmtId="0" fontId="2" fillId="0" borderId="0" xfId="27" applyFont="1" applyFill="1" applyBorder="1" applyAlignment="1" quotePrefix="1">
      <alignment horizontal="justify" vertical="center" wrapText="1"/>
      <protection/>
    </xf>
    <xf numFmtId="0" fontId="2" fillId="0" borderId="0" xfId="27" applyFont="1" applyFill="1" applyBorder="1" applyAlignment="1">
      <alignment horizontal="justify" vertical="center" wrapText="1"/>
      <protection/>
    </xf>
    <xf numFmtId="165" fontId="42" fillId="0" borderId="0" xfId="27" applyNumberFormat="1" applyFont="1" applyFill="1" applyBorder="1" applyAlignment="1">
      <alignment horizontal="left" vertical="top" wrapText="1"/>
      <protection/>
    </xf>
    <xf numFmtId="3" fontId="42" fillId="0" borderId="0" xfId="27" applyNumberFormat="1" applyFont="1" applyFill="1" applyBorder="1" applyAlignment="1">
      <alignment horizontal="right" wrapText="1"/>
      <protection/>
    </xf>
    <xf numFmtId="0" fontId="2" fillId="0" borderId="21" xfId="27" applyFont="1" applyFill="1" applyBorder="1" applyAlignment="1">
      <alignment horizontal="justify" vertical="top" wrapText="1"/>
      <protection/>
    </xf>
    <xf numFmtId="0" fontId="2" fillId="0" borderId="21" xfId="27" applyFont="1" applyFill="1" applyBorder="1" applyAlignment="1">
      <alignment horizontal="left" wrapText="1"/>
      <protection/>
    </xf>
    <xf numFmtId="3" fontId="2" fillId="0" borderId="21" xfId="27" applyNumberFormat="1" applyFont="1" applyFill="1" applyBorder="1" applyAlignment="1">
      <alignment horizontal="right" wrapText="1"/>
      <protection/>
    </xf>
    <xf numFmtId="0" fontId="41" fillId="0" borderId="0" xfId="27" applyFont="1" applyFill="1" applyBorder="1" applyAlignment="1" quotePrefix="1">
      <alignment horizontal="right" vertical="top" wrapText="1"/>
      <protection/>
    </xf>
    <xf numFmtId="0" fontId="46" fillId="0" borderId="0" xfId="27" applyFont="1" applyFill="1" applyBorder="1" applyAlignment="1" quotePrefix="1">
      <alignment horizontal="justify" vertical="top" wrapText="1"/>
      <protection/>
    </xf>
    <xf numFmtId="0" fontId="23" fillId="0" borderId="18" xfId="27" applyFont="1" applyFill="1" applyBorder="1" applyAlignment="1" quotePrefix="1">
      <alignment horizontal="left" vertical="top" wrapText="1"/>
      <protection/>
    </xf>
    <xf numFmtId="0" fontId="41" fillId="0" borderId="5" xfId="27" applyFont="1" applyFill="1" applyBorder="1" applyAlignment="1">
      <alignment horizontal="left" wrapText="1"/>
      <protection/>
    </xf>
    <xf numFmtId="3" fontId="41" fillId="0" borderId="5" xfId="27" applyNumberFormat="1" applyFont="1" applyFill="1" applyBorder="1" applyAlignment="1">
      <alignment horizontal="right" wrapText="1"/>
      <protection/>
    </xf>
    <xf numFmtId="166" fontId="21" fillId="0" borderId="5" xfId="27" applyNumberFormat="1" applyFont="1" applyFill="1" applyBorder="1" applyAlignment="1">
      <alignment horizontal="right" wrapText="1"/>
      <protection/>
    </xf>
    <xf numFmtId="169" fontId="21" fillId="0" borderId="19" xfId="27" applyNumberFormat="1" applyFont="1" applyFill="1" applyBorder="1" applyAlignment="1">
      <alignment horizontal="right" wrapText="1"/>
      <protection/>
    </xf>
    <xf numFmtId="0" fontId="23" fillId="0" borderId="0" xfId="27" applyFont="1" applyFill="1" applyBorder="1" applyAlignment="1">
      <alignment horizontal="left" vertical="top" wrapText="1"/>
      <protection/>
    </xf>
    <xf numFmtId="0" fontId="46" fillId="0" borderId="0" xfId="27" applyFont="1" applyFill="1" applyBorder="1" applyAlignment="1">
      <alignment horizontal="justify" vertical="top" wrapText="1"/>
      <protection/>
    </xf>
    <xf numFmtId="4" fontId="41" fillId="0" borderId="5" xfId="27" applyNumberFormat="1" applyFont="1" applyFill="1" applyBorder="1" applyAlignment="1">
      <alignment horizontal="right" wrapText="1"/>
      <protection/>
    </xf>
    <xf numFmtId="168" fontId="23" fillId="0" borderId="0" xfId="27" applyNumberFormat="1" applyFont="1" applyFill="1" applyBorder="1" applyAlignment="1">
      <alignment horizontal="left" vertical="top" wrapText="1"/>
      <protection/>
    </xf>
    <xf numFmtId="4" fontId="2" fillId="0" borderId="0" xfId="27" applyNumberFormat="1" applyFont="1" applyFill="1" applyBorder="1" applyAlignment="1">
      <alignment horizontal="right"/>
      <protection/>
    </xf>
    <xf numFmtId="165" fontId="41" fillId="0" borderId="0" xfId="27" applyNumberFormat="1" applyFont="1" applyFill="1" applyBorder="1" applyAlignment="1">
      <alignment horizontal="left" vertical="center" wrapText="1"/>
      <protection/>
    </xf>
    <xf numFmtId="168" fontId="21" fillId="0" borderId="0" xfId="27" applyNumberFormat="1" applyFont="1" applyFill="1" applyBorder="1" applyAlignment="1">
      <alignment horizontal="left" vertical="center" wrapText="1"/>
      <protection/>
    </xf>
    <xf numFmtId="0" fontId="23" fillId="0" borderId="0" xfId="27" applyNumberFormat="1" applyFont="1" applyFill="1" applyBorder="1" applyAlignment="1">
      <alignment horizontal="left" vertical="top" wrapText="1"/>
      <protection/>
    </xf>
    <xf numFmtId="0" fontId="41" fillId="0" borderId="0" xfId="27" applyNumberFormat="1" applyFont="1" applyFill="1" applyBorder="1" applyAlignment="1">
      <alignment horizontal="left" vertical="center" wrapText="1"/>
      <protection/>
    </xf>
    <xf numFmtId="3" fontId="2" fillId="0" borderId="0" xfId="27" applyNumberFormat="1" applyFont="1" applyFill="1" applyBorder="1" applyAlignment="1">
      <alignment horizontal="left" vertical="top" wrapText="1"/>
      <protection/>
    </xf>
    <xf numFmtId="165" fontId="48" fillId="0" borderId="0" xfId="27" applyNumberFormat="1" applyFont="1" applyFill="1" applyBorder="1" applyAlignment="1">
      <alignment horizontal="left" vertical="top" wrapText="1"/>
      <protection/>
    </xf>
    <xf numFmtId="0" fontId="20" fillId="0" borderId="0" xfId="27" applyFont="1" applyFill="1" applyBorder="1" applyAlignment="1" quotePrefix="1">
      <alignment horizontal="left" vertical="top" wrapText="1"/>
      <protection/>
    </xf>
    <xf numFmtId="0" fontId="20" fillId="0" borderId="0" xfId="27" applyFont="1" applyFill="1" applyBorder="1" applyAlignment="1" quotePrefix="1">
      <alignment horizontal="right" vertical="top" wrapText="1"/>
      <protection/>
    </xf>
    <xf numFmtId="0" fontId="41" fillId="0" borderId="0" xfId="27" applyFont="1" applyFill="1" applyBorder="1" applyAlignment="1">
      <alignment horizontal="left" vertical="top" wrapText="1"/>
      <protection/>
    </xf>
    <xf numFmtId="0" fontId="41" fillId="0" borderId="0" xfId="27" applyFont="1" applyFill="1" applyBorder="1" applyAlignment="1">
      <alignment horizontal="left" wrapText="1"/>
      <protection/>
    </xf>
    <xf numFmtId="3" fontId="41" fillId="0" borderId="0" xfId="27" applyNumberFormat="1" applyFont="1" applyFill="1" applyBorder="1" applyAlignment="1">
      <alignment horizontal="right" wrapText="1"/>
      <protection/>
    </xf>
    <xf numFmtId="4" fontId="41" fillId="0" borderId="0" xfId="27" applyNumberFormat="1" applyFont="1" applyFill="1" applyBorder="1" applyAlignment="1">
      <alignment horizontal="right" wrapText="1"/>
      <protection/>
    </xf>
    <xf numFmtId="166" fontId="41" fillId="0" borderId="0" xfId="27" applyNumberFormat="1" applyFont="1" applyFill="1" applyBorder="1" applyAlignment="1">
      <alignment horizontal="right" wrapText="1"/>
      <protection/>
    </xf>
    <xf numFmtId="0" fontId="23" fillId="0" borderId="0" xfId="27" applyFont="1" applyFill="1" applyBorder="1" applyAlignment="1" quotePrefix="1">
      <alignment horizontal="left" vertical="top" wrapText="1"/>
      <protection/>
    </xf>
    <xf numFmtId="3" fontId="21" fillId="0" borderId="0" xfId="27" applyNumberFormat="1" applyFont="1" applyFill="1" applyBorder="1" applyAlignment="1">
      <alignment horizontal="right" wrapText="1"/>
      <protection/>
    </xf>
    <xf numFmtId="165" fontId="21" fillId="0" borderId="0" xfId="27" applyNumberFormat="1" applyFont="1" applyFill="1" applyBorder="1" applyAlignment="1">
      <alignment horizontal="left" vertical="top" wrapText="1"/>
      <protection/>
    </xf>
    <xf numFmtId="0" fontId="21" fillId="0" borderId="0" xfId="27" applyFont="1" applyFill="1" applyBorder="1" applyAlignment="1">
      <alignment horizontal="left" vertical="top" wrapText="1"/>
      <protection/>
    </xf>
    <xf numFmtId="0" fontId="21" fillId="0" borderId="0" xfId="27" applyFont="1" applyFill="1" applyBorder="1" applyAlignment="1">
      <alignment horizontal="left" wrapText="1"/>
      <protection/>
    </xf>
    <xf numFmtId="0" fontId="45" fillId="0" borderId="0" xfId="27" applyFont="1" applyFill="1" applyBorder="1" applyAlignment="1">
      <alignment horizontal="left" vertical="top" wrapText="1"/>
      <protection/>
    </xf>
    <xf numFmtId="4" fontId="21" fillId="0" borderId="0" xfId="27" applyNumberFormat="1" applyFont="1" applyFill="1" applyBorder="1" applyAlignment="1">
      <alignment horizontal="right"/>
      <protection/>
    </xf>
    <xf numFmtId="0" fontId="21" fillId="0" borderId="0" xfId="27" applyFont="1" applyFill="1" applyBorder="1" applyAlignment="1">
      <alignment horizontal="right" vertical="top" wrapText="1"/>
      <protection/>
    </xf>
    <xf numFmtId="0" fontId="41" fillId="0" borderId="0" xfId="27" applyFont="1" applyFill="1" applyBorder="1" applyAlignment="1">
      <alignment horizontal="left" vertical="top" wrapText="1"/>
      <protection/>
    </xf>
    <xf numFmtId="4" fontId="21" fillId="0" borderId="0" xfId="27" applyNumberFormat="1" applyFont="1" applyFill="1" applyBorder="1" applyAlignment="1">
      <alignment horizontal="right"/>
      <protection/>
    </xf>
    <xf numFmtId="165" fontId="2" fillId="0" borderId="0" xfId="27" applyNumberFormat="1" applyFont="1" applyFill="1" applyBorder="1" applyAlignment="1">
      <alignment horizontal="left" vertical="center" wrapText="1"/>
      <protection/>
    </xf>
    <xf numFmtId="0" fontId="23" fillId="0" borderId="18" xfId="27" applyFont="1" applyFill="1" applyBorder="1" applyAlignment="1">
      <alignment horizontal="left" vertical="center" wrapText="1"/>
      <protection/>
    </xf>
    <xf numFmtId="0" fontId="23" fillId="0" borderId="5" xfId="27" applyFont="1" applyFill="1" applyBorder="1" applyAlignment="1">
      <alignment horizontal="left" wrapText="1"/>
      <protection/>
    </xf>
    <xf numFmtId="3" fontId="23" fillId="0" borderId="5" xfId="27" applyNumberFormat="1" applyFont="1" applyFill="1" applyBorder="1" applyAlignment="1">
      <alignment horizontal="right" wrapText="1"/>
      <protection/>
    </xf>
    <xf numFmtId="169" fontId="21" fillId="0" borderId="5" xfId="27" applyNumberFormat="1" applyFont="1" applyFill="1" applyBorder="1" applyAlignment="1">
      <alignment horizontal="right" wrapText="1"/>
      <protection/>
    </xf>
    <xf numFmtId="4" fontId="2" fillId="0" borderId="20" xfId="27" applyNumberFormat="1" applyFont="1" applyFill="1" applyBorder="1" applyAlignment="1" applyProtection="1">
      <alignment horizontal="right" wrapText="1"/>
      <protection/>
    </xf>
    <xf numFmtId="169" fontId="21" fillId="0" borderId="19" xfId="27" applyNumberFormat="1" applyFont="1" applyFill="1" applyBorder="1" applyAlignment="1">
      <alignment horizontal="right" vertical="center" wrapText="1"/>
      <protection/>
    </xf>
    <xf numFmtId="0" fontId="11" fillId="9" borderId="2" xfId="0" applyFont="1" applyFill="1" applyBorder="1"/>
    <xf numFmtId="0" fontId="11" fillId="9" borderId="2" xfId="0" applyFont="1" applyFill="1" applyBorder="1" applyAlignment="1">
      <alignment horizontal="center" vertical="center"/>
    </xf>
    <xf numFmtId="4" fontId="11" fillId="9" borderId="2" xfId="0" applyNumberFormat="1" applyFont="1" applyFill="1" applyBorder="1" applyAlignment="1">
      <alignment horizontal="right" vertical="center"/>
    </xf>
    <xf numFmtId="4" fontId="11" fillId="9" borderId="2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26" fillId="7" borderId="18" xfId="49" applyFont="1" applyFill="1" applyBorder="1" applyAlignment="1">
      <alignment horizontal="center"/>
      <protection/>
    </xf>
    <xf numFmtId="0" fontId="26" fillId="7" borderId="5" xfId="49" applyFont="1" applyFill="1" applyBorder="1">
      <alignment/>
      <protection/>
    </xf>
    <xf numFmtId="0" fontId="29" fillId="7" borderId="5" xfId="49" applyFont="1" applyFill="1" applyBorder="1">
      <alignment/>
      <protection/>
    </xf>
    <xf numFmtId="0" fontId="28" fillId="7" borderId="5" xfId="49" applyFont="1" applyFill="1" applyBorder="1">
      <alignment/>
      <protection/>
    </xf>
    <xf numFmtId="0" fontId="28" fillId="7" borderId="5" xfId="49" applyFont="1" applyFill="1" applyBorder="1" applyAlignment="1">
      <alignment horizontal="center"/>
      <protection/>
    </xf>
    <xf numFmtId="0" fontId="29" fillId="7" borderId="5" xfId="49" applyFont="1" applyFill="1" applyBorder="1" applyAlignment="1">
      <alignment horizontal="center"/>
      <protection/>
    </xf>
    <xf numFmtId="4" fontId="26" fillId="7" borderId="5" xfId="49" applyNumberFormat="1" applyFont="1" applyFill="1" applyBorder="1" applyAlignment="1">
      <alignment horizontal="center"/>
      <protection/>
    </xf>
    <xf numFmtId="4" fontId="26" fillId="7" borderId="19" xfId="49" applyNumberFormat="1" applyFont="1" applyFill="1" applyBorder="1" applyAlignment="1">
      <alignment horizontal="center"/>
      <protection/>
    </xf>
    <xf numFmtId="0" fontId="27" fillId="0" borderId="0" xfId="51" applyFont="1" applyFill="1" applyBorder="1" applyAlignment="1">
      <alignment horizontal="center"/>
      <protection/>
    </xf>
    <xf numFmtId="0" fontId="27" fillId="0" borderId="0" xfId="51" applyFont="1" applyFill="1" applyBorder="1">
      <alignment/>
      <protection/>
    </xf>
    <xf numFmtId="4" fontId="27" fillId="0" borderId="0" xfId="51" applyNumberFormat="1" applyFont="1" applyFill="1" applyBorder="1" applyAlignment="1">
      <alignment horizontal="center"/>
      <protection/>
    </xf>
    <xf numFmtId="0" fontId="26" fillId="0" borderId="18" xfId="51" applyFont="1" applyFill="1" applyBorder="1" applyAlignment="1">
      <alignment horizontal="center"/>
      <protection/>
    </xf>
    <xf numFmtId="0" fontId="26" fillId="0" borderId="5" xfId="51" applyFont="1" applyFill="1" applyBorder="1" applyAlignment="1">
      <alignment/>
      <protection/>
    </xf>
    <xf numFmtId="0" fontId="26" fillId="0" borderId="5" xfId="51" applyFont="1" applyFill="1" applyBorder="1" applyAlignment="1">
      <alignment horizontal="center"/>
      <protection/>
    </xf>
    <xf numFmtId="4" fontId="26" fillId="0" borderId="5" xfId="51" applyNumberFormat="1" applyFont="1" applyFill="1" applyBorder="1" applyAlignment="1">
      <alignment horizontal="center"/>
      <protection/>
    </xf>
    <xf numFmtId="4" fontId="26" fillId="0" borderId="19" xfId="51" applyNumberFormat="1" applyFont="1" applyFill="1" applyBorder="1" applyAlignment="1">
      <alignment horizontal="center"/>
      <protection/>
    </xf>
    <xf numFmtId="0" fontId="26" fillId="7" borderId="18" xfId="29" applyFont="1" applyFill="1" applyBorder="1" applyAlignment="1">
      <alignment horizontal="center"/>
      <protection/>
    </xf>
    <xf numFmtId="0" fontId="26" fillId="7" borderId="5" xfId="29" applyFont="1" applyFill="1" applyBorder="1" applyAlignment="1">
      <alignment horizontal="left"/>
      <protection/>
    </xf>
    <xf numFmtId="0" fontId="27" fillId="7" borderId="5" xfId="29" applyFont="1" applyFill="1" applyBorder="1">
      <alignment/>
      <protection/>
    </xf>
    <xf numFmtId="0" fontId="27" fillId="7" borderId="5" xfId="29" applyFont="1" applyFill="1" applyBorder="1" applyAlignment="1">
      <alignment horizontal="center"/>
      <protection/>
    </xf>
    <xf numFmtId="4" fontId="26" fillId="7" borderId="5" xfId="29" applyNumberFormat="1" applyFont="1" applyFill="1" applyBorder="1" applyAlignment="1">
      <alignment horizontal="center"/>
      <protection/>
    </xf>
    <xf numFmtId="4" fontId="26" fillId="7" borderId="19" xfId="29" applyNumberFormat="1" applyFont="1" applyFill="1" applyBorder="1" applyAlignment="1">
      <alignment horizontal="center"/>
      <protection/>
    </xf>
    <xf numFmtId="0" fontId="29" fillId="0" borderId="22" xfId="33" applyFont="1" applyFill="1" applyBorder="1" applyAlignment="1">
      <alignment horizontal="center"/>
      <protection/>
    </xf>
    <xf numFmtId="0" fontId="29" fillId="0" borderId="23" xfId="33" applyFont="1" applyFill="1" applyBorder="1" applyAlignment="1">
      <alignment horizontal="left"/>
      <protection/>
    </xf>
    <xf numFmtId="0" fontId="29" fillId="0" borderId="23" xfId="33" applyFont="1" applyFill="1" applyBorder="1">
      <alignment/>
      <protection/>
    </xf>
    <xf numFmtId="0" fontId="29" fillId="0" borderId="23" xfId="33" applyFont="1" applyFill="1" applyBorder="1" applyAlignment="1">
      <alignment horizontal="center"/>
      <protection/>
    </xf>
    <xf numFmtId="4" fontId="29" fillId="0" borderId="23" xfId="33" applyNumberFormat="1" applyFont="1" applyFill="1" applyBorder="1" applyAlignment="1">
      <alignment horizontal="center"/>
      <protection/>
    </xf>
    <xf numFmtId="4" fontId="29" fillId="0" borderId="24" xfId="33" applyNumberFormat="1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4" fontId="26" fillId="0" borderId="26" xfId="33" applyNumberFormat="1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left"/>
      <protection/>
    </xf>
    <xf numFmtId="0" fontId="26" fillId="0" borderId="20" xfId="33" applyFont="1" applyFill="1" applyBorder="1" applyAlignment="1">
      <alignment horizontal="center"/>
      <protection/>
    </xf>
    <xf numFmtId="4" fontId="26" fillId="0" borderId="28" xfId="33" applyNumberFormat="1" applyFont="1" applyFill="1" applyBorder="1" applyAlignment="1">
      <alignment horizontal="center"/>
      <protection/>
    </xf>
    <xf numFmtId="0" fontId="22" fillId="0" borderId="0" xfId="27" applyFont="1" applyFill="1" applyBorder="1" applyAlignment="1">
      <alignment horizontal="center" vertical="top" wrapText="1"/>
      <protection/>
    </xf>
    <xf numFmtId="0" fontId="11" fillId="0" borderId="0" xfId="27" applyFont="1" applyFill="1" applyBorder="1" applyAlignment="1">
      <alignment horizontal="center" vertical="top" wrapText="1"/>
      <protection/>
    </xf>
    <xf numFmtId="0" fontId="12" fillId="0" borderId="0" xfId="27" applyFont="1" applyFill="1" applyBorder="1" applyAlignment="1">
      <alignment horizontal="left" vertical="top" wrapText="1"/>
      <protection/>
    </xf>
    <xf numFmtId="0" fontId="12" fillId="0" borderId="0" xfId="27" applyFont="1" applyFill="1" applyBorder="1" applyAlignment="1">
      <alignment horizontal="center" vertical="top" wrapText="1"/>
      <protection/>
    </xf>
    <xf numFmtId="4" fontId="14" fillId="5" borderId="0" xfId="0" applyNumberFormat="1" applyFont="1" applyFill="1" applyBorder="1" applyAlignment="1">
      <alignment horizontal="left" vertical="center" wrapText="1"/>
    </xf>
    <xf numFmtId="0" fontId="12" fillId="7" borderId="0" xfId="0" applyFont="1" applyFill="1" applyAlignment="1">
      <alignment horizontal="left" vertical="top" wrapText="1"/>
    </xf>
    <xf numFmtId="0" fontId="12" fillId="0" borderId="0" xfId="27" applyFont="1" applyBorder="1" applyAlignment="1">
      <alignment horizontal="left" vertical="top" wrapText="1"/>
      <protection/>
    </xf>
    <xf numFmtId="0" fontId="27" fillId="7" borderId="0" xfId="29" applyFont="1" applyFill="1" applyBorder="1" applyAlignment="1">
      <alignment horizontal="left" wrapText="1"/>
      <protection/>
    </xf>
    <xf numFmtId="0" fontId="40" fillId="7" borderId="0" xfId="0" applyFont="1" applyFill="1" applyBorder="1" applyAlignment="1">
      <alignment horizontal="justify" wrapText="1"/>
    </xf>
    <xf numFmtId="0" fontId="27" fillId="0" borderId="0" xfId="29" applyFont="1" applyFill="1" applyBorder="1" applyAlignment="1">
      <alignment horizontal="left" wrapText="1"/>
      <protection/>
    </xf>
    <xf numFmtId="0" fontId="40" fillId="7" borderId="0" xfId="0" applyFont="1" applyFill="1" applyBorder="1" applyAlignment="1">
      <alignment horizontal="left" wrapText="1"/>
    </xf>
    <xf numFmtId="0" fontId="26" fillId="0" borderId="8" xfId="39" applyFont="1" applyFill="1" applyBorder="1" applyAlignment="1">
      <alignment horizontal="center"/>
      <protection/>
    </xf>
    <xf numFmtId="0" fontId="27" fillId="0" borderId="8" xfId="39" applyFont="1" applyFill="1" applyBorder="1" applyAlignment="1">
      <alignment horizontal="center"/>
      <protection/>
    </xf>
    <xf numFmtId="0" fontId="27" fillId="7" borderId="0" xfId="41" applyFont="1" applyFill="1" applyBorder="1" applyAlignment="1">
      <alignment horizontal="left" wrapText="1"/>
      <protection/>
    </xf>
    <xf numFmtId="0" fontId="27" fillId="7" borderId="0" xfId="29" applyFont="1" applyFill="1" applyBorder="1" applyAlignment="1">
      <alignment horizontal="left" vertical="center" wrapText="1"/>
      <protection/>
    </xf>
    <xf numFmtId="0" fontId="27" fillId="7" borderId="0" xfId="43" applyFont="1" applyFill="1" applyBorder="1" applyAlignment="1">
      <alignment horizontal="left" wrapText="1"/>
      <protection/>
    </xf>
    <xf numFmtId="0" fontId="27" fillId="7" borderId="0" xfId="41" applyFont="1" applyFill="1" applyBorder="1" applyAlignment="1">
      <alignment horizontal="left" vertical="center" wrapText="1"/>
      <protection/>
    </xf>
    <xf numFmtId="0" fontId="27" fillId="7" borderId="0" xfId="37" applyFont="1" applyFill="1" applyBorder="1" applyAlignment="1">
      <alignment horizontal="left" vertical="center" wrapText="1"/>
      <protection/>
    </xf>
    <xf numFmtId="0" fontId="27" fillId="7" borderId="0" xfId="32" applyFont="1" applyFill="1" applyBorder="1" applyAlignment="1">
      <alignment horizontal="left" wrapText="1"/>
      <protection/>
    </xf>
    <xf numFmtId="0" fontId="27" fillId="7" borderId="0" xfId="35" applyFont="1" applyFill="1" applyBorder="1" applyAlignment="1">
      <alignment horizontal="left"/>
      <protection/>
    </xf>
    <xf numFmtId="0" fontId="27" fillId="7" borderId="0" xfId="0" applyFont="1" applyFill="1" applyBorder="1" applyAlignment="1">
      <alignment horizontal="left" wrapText="1"/>
    </xf>
    <xf numFmtId="0" fontId="27" fillId="7" borderId="0" xfId="35" applyFont="1" applyFill="1" applyBorder="1" applyAlignment="1">
      <alignment horizontal="left" wrapText="1"/>
      <protection/>
    </xf>
    <xf numFmtId="0" fontId="27" fillId="7" borderId="0" xfId="32" applyFont="1" applyFill="1" applyBorder="1" applyAlignment="1">
      <alignment horizontal="left"/>
      <protection/>
    </xf>
    <xf numFmtId="0" fontId="42" fillId="0" borderId="0" xfId="27" applyFont="1" applyFill="1" applyBorder="1" applyAlignment="1">
      <alignment horizontal="left" vertical="top" wrapText="1"/>
      <protection/>
    </xf>
    <xf numFmtId="0" fontId="23" fillId="0" borderId="0" xfId="27" applyFont="1" applyFill="1" applyBorder="1" applyAlignment="1">
      <alignment horizontal="justify" vertical="top" wrapText="1"/>
      <protection/>
    </xf>
    <xf numFmtId="0" fontId="23" fillId="0" borderId="0" xfId="27" applyFont="1" applyFill="1" applyBorder="1" applyAlignment="1">
      <alignment horizontal="left" vertical="top" wrapText="1"/>
      <protection/>
    </xf>
    <xf numFmtId="0" fontId="23" fillId="0" borderId="18" xfId="27" applyFont="1" applyFill="1" applyBorder="1" applyAlignment="1" quotePrefix="1">
      <alignment horizontal="left" vertical="top" wrapText="1"/>
      <protection/>
    </xf>
    <xf numFmtId="0" fontId="23" fillId="0" borderId="5" xfId="27" applyFont="1" applyFill="1" applyBorder="1" applyAlignment="1" quotePrefix="1">
      <alignment horizontal="left" vertical="top" wrapText="1"/>
      <protection/>
    </xf>
    <xf numFmtId="4" fontId="21" fillId="0" borderId="5" xfId="27" applyNumberFormat="1" applyFont="1" applyFill="1" applyBorder="1" applyAlignment="1">
      <alignment horizontal="right" wrapText="1"/>
      <protection/>
    </xf>
    <xf numFmtId="4" fontId="21" fillId="0" borderId="19" xfId="27" applyNumberFormat="1" applyFont="1" applyFill="1" applyBorder="1" applyAlignment="1">
      <alignment horizontal="right" wrapText="1"/>
      <protection/>
    </xf>
    <xf numFmtId="4" fontId="50" fillId="0" borderId="20" xfId="27" applyNumberFormat="1" applyFont="1" applyFill="1" applyBorder="1" applyAlignment="1" applyProtection="1">
      <alignment horizontal="left" vertical="top" wrapText="1"/>
      <protection locked="0"/>
    </xf>
    <xf numFmtId="4" fontId="51" fillId="0" borderId="20" xfId="27" applyNumberFormat="1" applyFont="1" applyFill="1" applyBorder="1" applyAlignment="1" applyProtection="1">
      <alignment horizontal="left" vertical="top" wrapText="1"/>
      <protection locked="0"/>
    </xf>
    <xf numFmtId="0" fontId="20" fillId="0" borderId="0" xfId="27" applyFont="1" applyFill="1" applyBorder="1" applyAlignment="1">
      <alignment horizontal="justify" vertical="top" wrapText="1"/>
      <protection/>
    </xf>
    <xf numFmtId="0" fontId="21" fillId="0" borderId="0" xfId="27" applyFont="1" applyFill="1" applyBorder="1" applyAlignment="1">
      <alignment horizontal="left" vertical="top" wrapText="1"/>
      <protection/>
    </xf>
    <xf numFmtId="0" fontId="2" fillId="0" borderId="0" xfId="27" applyFont="1" applyFill="1" applyBorder="1" applyAlignment="1">
      <alignment horizontal="left" vertical="top" wrapText="1"/>
      <protection/>
    </xf>
    <xf numFmtId="0" fontId="2" fillId="0" borderId="0" xfId="27" applyFont="1" applyFill="1" applyBorder="1" applyAlignment="1">
      <alignment horizontal="left" vertical="top" wrapText="1"/>
      <protection/>
    </xf>
    <xf numFmtId="0" fontId="49" fillId="0" borderId="0" xfId="27" applyFont="1" applyFill="1" applyBorder="1" applyAlignment="1" quotePrefix="1">
      <alignment horizontal="left" vertical="top" wrapText="1"/>
      <protection/>
    </xf>
    <xf numFmtId="0" fontId="23" fillId="0" borderId="0" xfId="27" applyFont="1" applyFill="1" applyBorder="1" applyAlignment="1" quotePrefix="1">
      <alignment horizontal="left" vertical="top" wrapText="1"/>
      <protection/>
    </xf>
    <xf numFmtId="0" fontId="11" fillId="0" borderId="0" xfId="0" applyFont="1" applyAlignment="1">
      <alignment horizontal="left" wrapText="1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ona A" xfId="20"/>
    <cellStyle name="kolona B" xfId="21"/>
    <cellStyle name="kolona C" xfId="22"/>
    <cellStyle name="kolona D" xfId="23"/>
    <cellStyle name="kolona E" xfId="24"/>
    <cellStyle name="kolona F" xfId="25"/>
    <cellStyle name="Normal 2" xfId="26"/>
    <cellStyle name="Normal_ponder" xfId="27"/>
    <cellStyle name="Zarez" xfId="28"/>
    <cellStyle name="Normal_čirinović oli 2" xfId="29"/>
    <cellStyle name="Normal_PRILOG 1. T.P. - POČIĆ" xfId="30"/>
    <cellStyle name="Normal_PRILOG 1. T.P. - ŽUKINA" xfId="31"/>
    <cellStyle name="Normal_troškovnik" xfId="32"/>
    <cellStyle name="Normal_čirinović oli_troškovnik_PLIN troškovnik" xfId="33"/>
    <cellStyle name="Normal_troškovnik NOVO 2" xfId="34"/>
    <cellStyle name="Normal_TERMAL oko sit 2" xfId="35"/>
    <cellStyle name="Normal_TROŠKOVNIK hodak 2" xfId="36"/>
    <cellStyle name="Normal_čirinović oli_TROŠKOVNIK hodak" xfId="37"/>
    <cellStyle name="Normal_čirinović oli_troškovnik" xfId="38"/>
    <cellStyle name="Normal_PRIL.2 T.P.-POČIĆ 2" xfId="39"/>
    <cellStyle name="Normal_TROŠKOVNIK MILER STOLARSKI OBRT 2" xfId="40"/>
    <cellStyle name="Normal_čirinović oli_TROŠKOVNIK MILER STOLARSKI OBRT" xfId="41"/>
    <cellStyle name="Normal_PROR.-TERMAL-KUHINJA 2" xfId="42"/>
    <cellStyle name="Normal_čirinović oli_proračun Hlapović" xfId="43"/>
    <cellStyle name="Normal_PRIL.2 T.P.-POČIĆ_troškovnik ĐULOVAC-cijene" xfId="44"/>
    <cellStyle name="Normal_TROŠKOVNIK MILER STOLARSKI OBRT_proračun Hlapović" xfId="45"/>
    <cellStyle name="Normal_čirinović oli_TERMAL UGOVORNA SPECIFIKACIJA-za situacije" xfId="46"/>
    <cellStyle name="Normal_PRIL.2 T.P.-POČIĆ_proračun NOVO" xfId="47"/>
    <cellStyle name="Normal_TERMAL UGOVORNA SPECIFIKACIJA-za situacije" xfId="48"/>
    <cellStyle name="Normal_čirinović oli_troškovnik_TROŠKOVNIK KTC" xfId="49"/>
    <cellStyle name="Normal_čirinović oli_ARCADIA TROŠKOVNIK SA CNS" xfId="50"/>
    <cellStyle name="Normal_čirinović oli_troškovnik GRIJANJE4" xfId="51"/>
    <cellStyle name="Normal_troškovnik-proklima (za višnjevac)" xfId="52"/>
    <cellStyle name="Style 1" xfId="53"/>
    <cellStyle name="Normalno 2" xfId="54"/>
    <cellStyle name="Normal 3" xfId="55"/>
    <cellStyle name="Style 1 2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3</xdr:row>
      <xdr:rowOff>0</xdr:rowOff>
    </xdr:from>
    <xdr:to>
      <xdr:col>1</xdr:col>
      <xdr:colOff>942975</xdr:colOff>
      <xdr:row>3</xdr:row>
      <xdr:rowOff>19050</xdr:rowOff>
    </xdr:to>
    <xdr:sp macro="" textlink="">
      <xdr:nvSpPr>
        <xdr:cNvPr id="5294" name="Text 3"/>
        <xdr:cNvSpPr txBox="1">
          <a:spLocks noChangeArrowheads="1"/>
        </xdr:cNvSpPr>
      </xdr:nvSpPr>
      <xdr:spPr bwMode="auto">
        <a:xfrm>
          <a:off x="1133475" y="981075"/>
          <a:ext cx="1047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942975</xdr:colOff>
      <xdr:row>3</xdr:row>
      <xdr:rowOff>19050</xdr:rowOff>
    </xdr:to>
    <xdr:sp macro="" textlink="">
      <xdr:nvSpPr>
        <xdr:cNvPr id="5295" name="Text 5"/>
        <xdr:cNvSpPr txBox="1">
          <a:spLocks noChangeArrowheads="1"/>
        </xdr:cNvSpPr>
      </xdr:nvSpPr>
      <xdr:spPr bwMode="auto">
        <a:xfrm>
          <a:off x="1133475" y="981075"/>
          <a:ext cx="1047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942975</xdr:colOff>
      <xdr:row>3</xdr:row>
      <xdr:rowOff>19050</xdr:rowOff>
    </xdr:to>
    <xdr:sp macro="" textlink="">
      <xdr:nvSpPr>
        <xdr:cNvPr id="5296" name="Text 6"/>
        <xdr:cNvSpPr txBox="1">
          <a:spLocks noChangeArrowheads="1"/>
        </xdr:cNvSpPr>
      </xdr:nvSpPr>
      <xdr:spPr bwMode="auto">
        <a:xfrm>
          <a:off x="1133475" y="981075"/>
          <a:ext cx="1047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942975</xdr:colOff>
      <xdr:row>3</xdr:row>
      <xdr:rowOff>19050</xdr:rowOff>
    </xdr:to>
    <xdr:sp macro="" textlink="">
      <xdr:nvSpPr>
        <xdr:cNvPr id="5297" name="Text 7"/>
        <xdr:cNvSpPr txBox="1">
          <a:spLocks noChangeArrowheads="1"/>
        </xdr:cNvSpPr>
      </xdr:nvSpPr>
      <xdr:spPr bwMode="auto">
        <a:xfrm>
          <a:off x="1133475" y="981075"/>
          <a:ext cx="1047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942975</xdr:colOff>
      <xdr:row>3</xdr:row>
      <xdr:rowOff>19050</xdr:rowOff>
    </xdr:to>
    <xdr:sp macro="" textlink="">
      <xdr:nvSpPr>
        <xdr:cNvPr id="5298" name="Text 8"/>
        <xdr:cNvSpPr txBox="1">
          <a:spLocks noChangeArrowheads="1"/>
        </xdr:cNvSpPr>
      </xdr:nvSpPr>
      <xdr:spPr bwMode="auto">
        <a:xfrm>
          <a:off x="1133475" y="981075"/>
          <a:ext cx="1047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942975</xdr:colOff>
      <xdr:row>3</xdr:row>
      <xdr:rowOff>19050</xdr:rowOff>
    </xdr:to>
    <xdr:sp macro="" textlink="">
      <xdr:nvSpPr>
        <xdr:cNvPr id="5299" name="Text 9"/>
        <xdr:cNvSpPr txBox="1">
          <a:spLocks noChangeArrowheads="1"/>
        </xdr:cNvSpPr>
      </xdr:nvSpPr>
      <xdr:spPr bwMode="auto">
        <a:xfrm>
          <a:off x="1133475" y="981075"/>
          <a:ext cx="1047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942975</xdr:colOff>
      <xdr:row>3</xdr:row>
      <xdr:rowOff>19050</xdr:rowOff>
    </xdr:to>
    <xdr:sp macro="" textlink="">
      <xdr:nvSpPr>
        <xdr:cNvPr id="5300" name="Text 27"/>
        <xdr:cNvSpPr txBox="1">
          <a:spLocks noChangeArrowheads="1"/>
        </xdr:cNvSpPr>
      </xdr:nvSpPr>
      <xdr:spPr bwMode="auto">
        <a:xfrm>
          <a:off x="1133475" y="981075"/>
          <a:ext cx="1047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942975</xdr:colOff>
      <xdr:row>3</xdr:row>
      <xdr:rowOff>19050</xdr:rowOff>
    </xdr:to>
    <xdr:sp macro="" textlink="">
      <xdr:nvSpPr>
        <xdr:cNvPr id="5301" name="Text 28"/>
        <xdr:cNvSpPr txBox="1">
          <a:spLocks noChangeArrowheads="1"/>
        </xdr:cNvSpPr>
      </xdr:nvSpPr>
      <xdr:spPr bwMode="auto">
        <a:xfrm>
          <a:off x="1133475" y="981075"/>
          <a:ext cx="1047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942975</xdr:colOff>
      <xdr:row>3</xdr:row>
      <xdr:rowOff>19050</xdr:rowOff>
    </xdr:to>
    <xdr:sp macro="" textlink="">
      <xdr:nvSpPr>
        <xdr:cNvPr id="5302" name="Text 29"/>
        <xdr:cNvSpPr txBox="1">
          <a:spLocks noChangeArrowheads="1"/>
        </xdr:cNvSpPr>
      </xdr:nvSpPr>
      <xdr:spPr bwMode="auto">
        <a:xfrm>
          <a:off x="1133475" y="981075"/>
          <a:ext cx="1047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942975</xdr:colOff>
      <xdr:row>3</xdr:row>
      <xdr:rowOff>19050</xdr:rowOff>
    </xdr:to>
    <xdr:sp macro="" textlink="">
      <xdr:nvSpPr>
        <xdr:cNvPr id="5303" name="Text 30"/>
        <xdr:cNvSpPr txBox="1">
          <a:spLocks noChangeArrowheads="1"/>
        </xdr:cNvSpPr>
      </xdr:nvSpPr>
      <xdr:spPr bwMode="auto">
        <a:xfrm>
          <a:off x="1133475" y="981075"/>
          <a:ext cx="1047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942975</xdr:colOff>
      <xdr:row>3</xdr:row>
      <xdr:rowOff>19050</xdr:rowOff>
    </xdr:to>
    <xdr:sp macro="" textlink="">
      <xdr:nvSpPr>
        <xdr:cNvPr id="5304" name="Text 31"/>
        <xdr:cNvSpPr txBox="1">
          <a:spLocks noChangeArrowheads="1"/>
        </xdr:cNvSpPr>
      </xdr:nvSpPr>
      <xdr:spPr bwMode="auto">
        <a:xfrm>
          <a:off x="1133475" y="981075"/>
          <a:ext cx="10477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838200</xdr:colOff>
      <xdr:row>3</xdr:row>
      <xdr:rowOff>0</xdr:rowOff>
    </xdr:from>
    <xdr:to>
      <xdr:col>1</xdr:col>
      <xdr:colOff>942975</xdr:colOff>
      <xdr:row>3</xdr:row>
      <xdr:rowOff>19050</xdr:rowOff>
    </xdr:to>
    <xdr:sp macro="" textlink="">
      <xdr:nvSpPr>
        <xdr:cNvPr id="5305" name="Text 32"/>
        <xdr:cNvSpPr txBox="1">
          <a:spLocks noChangeArrowheads="1"/>
        </xdr:cNvSpPr>
      </xdr:nvSpPr>
      <xdr:spPr bwMode="auto">
        <a:xfrm>
          <a:off x="1133475" y="981075"/>
          <a:ext cx="104775" cy="190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view="pageLayout" workbookViewId="0" topLeftCell="A130">
      <selection activeCell="D24" sqref="D24"/>
    </sheetView>
  </sheetViews>
  <sheetFormatPr defaultColWidth="9.140625" defaultRowHeight="12.75"/>
  <sheetData>
    <row r="3" spans="1:9" s="527" customFormat="1" ht="12.75" customHeight="1">
      <c r="A3" s="674" t="s">
        <v>607</v>
      </c>
      <c r="B3" s="674"/>
      <c r="C3" s="674"/>
      <c r="D3" s="674"/>
      <c r="E3" s="674"/>
      <c r="F3" s="674"/>
      <c r="G3" s="674"/>
      <c r="H3" s="674"/>
      <c r="I3" s="674"/>
    </row>
    <row r="4" spans="1:9" s="527" customFormat="1" ht="12.75" customHeight="1">
      <c r="A4" s="674"/>
      <c r="B4" s="674"/>
      <c r="C4" s="674"/>
      <c r="D4" s="674"/>
      <c r="E4" s="674"/>
      <c r="F4" s="674"/>
      <c r="G4" s="674"/>
      <c r="H4" s="674"/>
      <c r="I4" s="674"/>
    </row>
    <row r="5" spans="1:9" s="527" customFormat="1" ht="12.75" customHeight="1">
      <c r="A5" s="674"/>
      <c r="B5" s="674"/>
      <c r="C5" s="674"/>
      <c r="D5" s="674"/>
      <c r="E5" s="674"/>
      <c r="F5" s="674"/>
      <c r="G5" s="674"/>
      <c r="H5" s="674"/>
      <c r="I5" s="674"/>
    </row>
    <row r="6" spans="1:9" s="527" customFormat="1" ht="32.25" customHeight="1">
      <c r="A6" s="674"/>
      <c r="B6" s="674"/>
      <c r="C6" s="674"/>
      <c r="D6" s="674"/>
      <c r="E6" s="674"/>
      <c r="F6" s="674"/>
      <c r="G6" s="674"/>
      <c r="H6" s="674"/>
      <c r="I6" s="674"/>
    </row>
    <row r="7" spans="1:9" s="527" customFormat="1" ht="15.75" customHeight="1">
      <c r="A7" s="674"/>
      <c r="B7" s="674"/>
      <c r="C7" s="674"/>
      <c r="D7" s="674"/>
      <c r="E7" s="674"/>
      <c r="F7" s="674"/>
      <c r="G7" s="674"/>
      <c r="H7" s="674"/>
      <c r="I7" s="674"/>
    </row>
    <row r="8" spans="1:5" ht="15.75">
      <c r="A8" s="134"/>
      <c r="B8" s="135"/>
      <c r="C8" s="136"/>
      <c r="D8" s="137"/>
      <c r="E8" s="138"/>
    </row>
    <row r="9" spans="1:5" ht="15.75">
      <c r="A9" s="134"/>
      <c r="B9" s="135"/>
      <c r="C9" s="136"/>
      <c r="D9" s="137"/>
      <c r="E9" s="138"/>
    </row>
    <row r="10" spans="1:9" ht="18" customHeight="1">
      <c r="A10" s="677" t="s">
        <v>214</v>
      </c>
      <c r="B10" s="677"/>
      <c r="C10" s="677"/>
      <c r="D10" s="677"/>
      <c r="E10" s="677"/>
      <c r="F10" s="677"/>
      <c r="G10" s="677"/>
      <c r="H10" s="677"/>
      <c r="I10" s="677"/>
    </row>
    <row r="11" spans="1:9" ht="18" customHeight="1">
      <c r="A11" s="675" t="s">
        <v>215</v>
      </c>
      <c r="B11" s="675"/>
      <c r="C11" s="675"/>
      <c r="D11" s="675"/>
      <c r="E11" s="675"/>
      <c r="F11" s="675"/>
      <c r="G11" s="675"/>
      <c r="H11" s="675"/>
      <c r="I11" s="675"/>
    </row>
    <row r="12" spans="1:5" ht="15.75">
      <c r="A12" s="134"/>
      <c r="B12" s="135"/>
      <c r="C12" s="136"/>
      <c r="D12" s="137"/>
      <c r="E12" s="138"/>
    </row>
    <row r="13" spans="1:8" ht="18" customHeight="1">
      <c r="A13" s="677" t="s">
        <v>746</v>
      </c>
      <c r="B13" s="677"/>
      <c r="C13" s="677"/>
      <c r="D13" s="677"/>
      <c r="E13" s="677"/>
      <c r="F13" s="677"/>
      <c r="G13" s="677"/>
      <c r="H13" s="677"/>
    </row>
    <row r="14" spans="1:5" ht="18">
      <c r="A14" s="139"/>
      <c r="B14" s="140"/>
      <c r="C14" s="141"/>
      <c r="D14" s="142"/>
      <c r="E14" s="143"/>
    </row>
    <row r="15" spans="1:9" ht="18" customHeight="1">
      <c r="A15" s="676" t="s">
        <v>745</v>
      </c>
      <c r="B15" s="676"/>
      <c r="C15" s="676"/>
      <c r="D15" s="676"/>
      <c r="E15" s="676"/>
      <c r="F15" s="676"/>
      <c r="G15" s="676"/>
      <c r="H15" s="676"/>
      <c r="I15" s="676"/>
    </row>
    <row r="16" spans="1:9" ht="21" customHeight="1">
      <c r="A16" s="676"/>
      <c r="B16" s="676"/>
      <c r="C16" s="676"/>
      <c r="D16" s="676"/>
      <c r="E16" s="676"/>
      <c r="F16" s="676"/>
      <c r="G16" s="676"/>
      <c r="H16" s="676"/>
      <c r="I16" s="676"/>
    </row>
    <row r="20" spans="1:10" ht="18" customHeight="1">
      <c r="A20" s="675" t="s">
        <v>743</v>
      </c>
      <c r="B20" s="675"/>
      <c r="C20" s="675"/>
      <c r="D20" s="675"/>
      <c r="E20" s="675"/>
      <c r="F20" s="675"/>
      <c r="G20" s="675"/>
      <c r="H20" s="675"/>
      <c r="I20" s="675"/>
      <c r="J20" s="675"/>
    </row>
  </sheetData>
  <mergeCells count="6">
    <mergeCell ref="A3:I7"/>
    <mergeCell ref="A20:J20"/>
    <mergeCell ref="A15:I16"/>
    <mergeCell ref="A13:H13"/>
    <mergeCell ref="A10:I10"/>
    <mergeCell ref="A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9"/>
  <sheetViews>
    <sheetView view="pageLayout" zoomScaleSheetLayoutView="91" workbookViewId="0" topLeftCell="A568">
      <selection activeCell="A592" sqref="A592"/>
    </sheetView>
  </sheetViews>
  <sheetFormatPr defaultColWidth="9.140625" defaultRowHeight="12.75"/>
  <cols>
    <col min="1" max="1" width="4.421875" style="1" customWidth="1"/>
    <col min="2" max="2" width="57.8515625" style="2" customWidth="1"/>
    <col min="3" max="3" width="9.421875" style="3" customWidth="1"/>
    <col min="4" max="4" width="10.7109375" style="4" customWidth="1"/>
    <col min="5" max="5" width="12.7109375" style="5" customWidth="1"/>
    <col min="6" max="6" width="12.140625" style="128" customWidth="1"/>
    <col min="7" max="7" width="5.57421875" style="0" customWidth="1"/>
    <col min="8" max="8" width="10.28125" style="2" customWidth="1"/>
  </cols>
  <sheetData>
    <row r="1" spans="1:8" s="150" customFormat="1" ht="41.25" customHeight="1" thickBot="1">
      <c r="A1" s="43" t="s">
        <v>0</v>
      </c>
      <c r="B1" s="21" t="s">
        <v>1</v>
      </c>
      <c r="C1" s="21" t="s">
        <v>2</v>
      </c>
      <c r="D1" s="151" t="s">
        <v>3</v>
      </c>
      <c r="E1" s="22" t="s">
        <v>4</v>
      </c>
      <c r="F1" s="22" t="s">
        <v>5</v>
      </c>
      <c r="G1" s="148"/>
      <c r="H1" s="149"/>
    </row>
    <row r="2" spans="1:7" ht="18" customHeight="1" thickTop="1">
      <c r="A2" s="145"/>
      <c r="B2" s="144"/>
      <c r="C2" s="144"/>
      <c r="D2" s="146"/>
      <c r="E2" s="147"/>
      <c r="F2" s="152"/>
      <c r="G2" s="6"/>
    </row>
    <row r="3" spans="1:7" s="8" customFormat="1" ht="18">
      <c r="A3" s="72" t="s">
        <v>88</v>
      </c>
      <c r="B3" s="73" t="s">
        <v>89</v>
      </c>
      <c r="C3" s="74"/>
      <c r="D3" s="75"/>
      <c r="E3" s="76"/>
      <c r="F3" s="127"/>
      <c r="G3" s="7"/>
    </row>
    <row r="4" spans="1:7" ht="18">
      <c r="A4" s="9"/>
      <c r="B4" s="10"/>
      <c r="C4" s="11"/>
      <c r="D4" s="12"/>
      <c r="E4" s="13"/>
      <c r="F4" s="12"/>
      <c r="G4" s="7"/>
    </row>
    <row r="5" spans="1:7" ht="18">
      <c r="A5" s="9"/>
      <c r="B5" s="63" t="s">
        <v>20</v>
      </c>
      <c r="C5" s="11"/>
      <c r="D5" s="12"/>
      <c r="E5" s="13"/>
      <c r="F5" s="12"/>
      <c r="G5" s="7"/>
    </row>
    <row r="6" spans="1:7" ht="15">
      <c r="A6" s="9"/>
      <c r="B6" s="20"/>
      <c r="C6" s="11"/>
      <c r="D6" s="12"/>
      <c r="E6" s="13"/>
      <c r="F6" s="12"/>
      <c r="G6" s="7"/>
    </row>
    <row r="7" spans="1:7" ht="151.5" customHeight="1">
      <c r="A7" s="54" t="s">
        <v>7</v>
      </c>
      <c r="B7" s="49" t="s">
        <v>31</v>
      </c>
      <c r="C7" s="11"/>
      <c r="D7" s="12"/>
      <c r="E7" s="13"/>
      <c r="F7" s="12"/>
      <c r="G7" s="7"/>
    </row>
    <row r="8" spans="1:7" ht="18">
      <c r="A8" s="9"/>
      <c r="B8" s="50" t="s">
        <v>8</v>
      </c>
      <c r="C8" s="51" t="s">
        <v>9</v>
      </c>
      <c r="D8" s="52">
        <v>7</v>
      </c>
      <c r="E8" s="53">
        <v>0</v>
      </c>
      <c r="F8" s="52">
        <f>D8*E8</f>
        <v>0</v>
      </c>
      <c r="G8" s="7"/>
    </row>
    <row r="9" spans="1:7" ht="22.35" customHeight="1">
      <c r="A9" s="9"/>
      <c r="B9" s="50" t="s">
        <v>10</v>
      </c>
      <c r="C9" s="51" t="s">
        <v>9</v>
      </c>
      <c r="D9" s="52">
        <v>12</v>
      </c>
      <c r="E9" s="53">
        <v>0</v>
      </c>
      <c r="F9" s="52">
        <f>D9*E9</f>
        <v>0</v>
      </c>
      <c r="G9" s="7"/>
    </row>
    <row r="10" spans="1:7" ht="18" customHeight="1">
      <c r="A10" s="9"/>
      <c r="B10" s="15"/>
      <c r="C10" s="11"/>
      <c r="D10" s="12"/>
      <c r="E10" s="13"/>
      <c r="F10" s="12"/>
      <c r="G10" s="7"/>
    </row>
    <row r="11" spans="1:7" ht="78" customHeight="1">
      <c r="A11" s="54" t="s">
        <v>6</v>
      </c>
      <c r="B11" s="56" t="s">
        <v>218</v>
      </c>
      <c r="C11" s="23"/>
      <c r="D11" s="24"/>
      <c r="E11" s="25"/>
      <c r="F11" s="24"/>
      <c r="G11" s="7"/>
    </row>
    <row r="12" spans="1:7" ht="22.35" customHeight="1">
      <c r="A12" s="9"/>
      <c r="B12" s="26"/>
      <c r="C12" s="51" t="s">
        <v>32</v>
      </c>
      <c r="D12" s="52">
        <f>2.45</f>
        <v>2.45</v>
      </c>
      <c r="E12" s="53">
        <v>0</v>
      </c>
      <c r="F12" s="52">
        <f>D12*E12</f>
        <v>0</v>
      </c>
      <c r="G12" s="7"/>
    </row>
    <row r="13" spans="1:7" ht="22.35" customHeight="1">
      <c r="A13" s="9"/>
      <c r="B13" s="26"/>
      <c r="C13" s="23"/>
      <c r="D13" s="24"/>
      <c r="E13" s="25"/>
      <c r="F13" s="24"/>
      <c r="G13" s="7"/>
    </row>
    <row r="14" spans="1:7" ht="79.5" customHeight="1">
      <c r="A14" s="55" t="s">
        <v>22</v>
      </c>
      <c r="B14" s="56" t="s">
        <v>217</v>
      </c>
      <c r="C14" s="23"/>
      <c r="D14" s="24"/>
      <c r="E14" s="25"/>
      <c r="F14" s="24"/>
      <c r="G14" s="7"/>
    </row>
    <row r="15" spans="1:7" ht="22.35" customHeight="1">
      <c r="A15" s="9"/>
      <c r="B15" s="26"/>
      <c r="C15" s="51" t="s">
        <v>32</v>
      </c>
      <c r="D15" s="52">
        <v>0.4</v>
      </c>
      <c r="E15" s="53">
        <v>0</v>
      </c>
      <c r="F15" s="52">
        <f>D15*E15</f>
        <v>0</v>
      </c>
      <c r="G15" s="7"/>
    </row>
    <row r="16" spans="1:7" ht="22.35" customHeight="1">
      <c r="A16" s="9"/>
      <c r="B16" s="26"/>
      <c r="C16" s="23"/>
      <c r="D16" s="24"/>
      <c r="E16" s="25"/>
      <c r="F16" s="24"/>
      <c r="G16" s="7"/>
    </row>
    <row r="17" spans="1:7" ht="93" customHeight="1">
      <c r="A17" s="55" t="s">
        <v>23</v>
      </c>
      <c r="B17" s="56" t="s">
        <v>216</v>
      </c>
      <c r="C17" s="23"/>
      <c r="D17" s="24"/>
      <c r="E17" s="25"/>
      <c r="F17" s="24"/>
      <c r="G17" s="7"/>
    </row>
    <row r="18" spans="1:7" ht="19.5" customHeight="1">
      <c r="A18" s="44"/>
      <c r="B18" s="26"/>
      <c r="C18" s="51" t="s">
        <v>32</v>
      </c>
      <c r="D18" s="52">
        <v>0.9</v>
      </c>
      <c r="E18" s="53">
        <v>0</v>
      </c>
      <c r="F18" s="52">
        <f>D18*E18</f>
        <v>0</v>
      </c>
      <c r="G18" s="7"/>
    </row>
    <row r="19" spans="1:7" ht="19.5" customHeight="1">
      <c r="A19" s="44"/>
      <c r="B19" s="26"/>
      <c r="C19" s="51"/>
      <c r="D19" s="52"/>
      <c r="E19" s="53"/>
      <c r="F19" s="52"/>
      <c r="G19" s="7"/>
    </row>
    <row r="20" spans="1:7" ht="19.5" customHeight="1">
      <c r="A20" s="44"/>
      <c r="B20" s="26"/>
      <c r="C20" s="51"/>
      <c r="D20" s="52"/>
      <c r="E20" s="53"/>
      <c r="F20" s="52"/>
      <c r="G20" s="7"/>
    </row>
    <row r="21" spans="1:7" ht="19.5" customHeight="1">
      <c r="A21" s="44"/>
      <c r="B21" s="26"/>
      <c r="C21" s="51"/>
      <c r="D21" s="52"/>
      <c r="E21" s="53"/>
      <c r="F21" s="52"/>
      <c r="G21" s="7"/>
    </row>
    <row r="22" spans="1:7" ht="19.5" customHeight="1">
      <c r="A22" s="44"/>
      <c r="B22" s="26"/>
      <c r="C22" s="51"/>
      <c r="D22" s="52"/>
      <c r="E22" s="53"/>
      <c r="F22" s="52"/>
      <c r="G22" s="7"/>
    </row>
    <row r="23" spans="1:7" ht="19.5" customHeight="1">
      <c r="A23" s="44"/>
      <c r="B23" s="26"/>
      <c r="C23" s="51"/>
      <c r="D23" s="52"/>
      <c r="E23" s="53"/>
      <c r="F23" s="52"/>
      <c r="G23" s="7"/>
    </row>
    <row r="24" spans="1:7" ht="19.5" customHeight="1">
      <c r="A24" s="44"/>
      <c r="B24" s="26"/>
      <c r="C24" s="51"/>
      <c r="D24" s="52"/>
      <c r="E24" s="53"/>
      <c r="F24" s="52"/>
      <c r="G24" s="7"/>
    </row>
    <row r="25" spans="1:7" ht="19.5" customHeight="1">
      <c r="A25" s="44"/>
      <c r="B25" s="26"/>
      <c r="C25" s="51"/>
      <c r="D25" s="52"/>
      <c r="E25" s="53"/>
      <c r="F25" s="52"/>
      <c r="G25" s="7"/>
    </row>
    <row r="26" spans="1:7" ht="19.5" customHeight="1">
      <c r="A26" s="44"/>
      <c r="B26" s="26"/>
      <c r="C26" s="23"/>
      <c r="D26" s="24"/>
      <c r="E26" s="25"/>
      <c r="F26" s="24"/>
      <c r="G26" s="7"/>
    </row>
    <row r="27" spans="1:7" ht="114.75" customHeight="1">
      <c r="A27" s="55" t="s">
        <v>33</v>
      </c>
      <c r="B27" s="56" t="s">
        <v>72</v>
      </c>
      <c r="C27" s="23"/>
      <c r="D27" s="24"/>
      <c r="E27" s="25"/>
      <c r="F27" s="24"/>
      <c r="G27" s="7"/>
    </row>
    <row r="28" spans="1:7" ht="21.75" customHeight="1">
      <c r="A28" s="44"/>
      <c r="B28" s="26"/>
      <c r="C28" s="51" t="s">
        <v>9</v>
      </c>
      <c r="D28" s="52">
        <v>4</v>
      </c>
      <c r="E28" s="53">
        <v>0</v>
      </c>
      <c r="F28" s="52">
        <f>D28*E28</f>
        <v>0</v>
      </c>
      <c r="G28" s="7"/>
    </row>
    <row r="29" spans="1:7" ht="21.75" customHeight="1">
      <c r="A29" s="44"/>
      <c r="B29" s="26"/>
      <c r="C29" s="23"/>
      <c r="D29" s="24"/>
      <c r="E29" s="25"/>
      <c r="F29" s="24"/>
      <c r="G29" s="7"/>
    </row>
    <row r="30" spans="1:7" ht="121.5" customHeight="1">
      <c r="A30" s="55" t="s">
        <v>34</v>
      </c>
      <c r="B30" s="57" t="s">
        <v>35</v>
      </c>
      <c r="C30" s="23"/>
      <c r="D30" s="24"/>
      <c r="E30" s="25"/>
      <c r="F30" s="24"/>
      <c r="G30" s="7"/>
    </row>
    <row r="31" spans="1:7" ht="20.25" customHeight="1">
      <c r="A31" s="44"/>
      <c r="B31" s="45"/>
      <c r="C31" s="51" t="s">
        <v>11</v>
      </c>
      <c r="D31" s="52">
        <v>10</v>
      </c>
      <c r="E31" s="53">
        <v>0</v>
      </c>
      <c r="F31" s="52">
        <f>D31*E31</f>
        <v>0</v>
      </c>
      <c r="G31" s="7"/>
    </row>
    <row r="32" spans="1:7" ht="20.25" customHeight="1">
      <c r="A32" s="44"/>
      <c r="B32" s="45"/>
      <c r="C32" s="51"/>
      <c r="D32" s="52"/>
      <c r="E32" s="53"/>
      <c r="F32" s="52"/>
      <c r="G32" s="7"/>
    </row>
    <row r="33" spans="1:7" ht="114.75" customHeight="1">
      <c r="A33" s="55" t="s">
        <v>36</v>
      </c>
      <c r="B33" s="57" t="s">
        <v>76</v>
      </c>
      <c r="C33" s="23"/>
      <c r="D33" s="24"/>
      <c r="E33" s="25"/>
      <c r="F33" s="24"/>
      <c r="G33" s="7"/>
    </row>
    <row r="34" spans="1:7" ht="18">
      <c r="A34" s="9"/>
      <c r="B34" s="58" t="s">
        <v>37</v>
      </c>
      <c r="C34" s="51" t="s">
        <v>9</v>
      </c>
      <c r="D34" s="52">
        <v>1</v>
      </c>
      <c r="E34" s="53">
        <v>0</v>
      </c>
      <c r="F34" s="52">
        <f>D34*E34</f>
        <v>0</v>
      </c>
      <c r="G34" s="7"/>
    </row>
    <row r="35" spans="1:7" ht="18">
      <c r="A35" s="9"/>
      <c r="B35" s="58" t="s">
        <v>38</v>
      </c>
      <c r="C35" s="51" t="s">
        <v>9</v>
      </c>
      <c r="D35" s="52">
        <v>1</v>
      </c>
      <c r="E35" s="53">
        <v>0</v>
      </c>
      <c r="F35" s="52">
        <f>D35*E35</f>
        <v>0</v>
      </c>
      <c r="G35" s="7"/>
    </row>
    <row r="36" spans="1:7" ht="18">
      <c r="A36" s="9"/>
      <c r="B36" s="58" t="s">
        <v>39</v>
      </c>
      <c r="C36" s="51" t="s">
        <v>9</v>
      </c>
      <c r="D36" s="52">
        <v>4</v>
      </c>
      <c r="E36" s="53">
        <v>0</v>
      </c>
      <c r="F36" s="52">
        <f>D36*E36</f>
        <v>0</v>
      </c>
      <c r="G36" s="7"/>
    </row>
    <row r="37" spans="1:7" ht="15.75">
      <c r="A37" s="9"/>
      <c r="B37" s="46"/>
      <c r="C37" s="23"/>
      <c r="D37" s="24"/>
      <c r="E37" s="25"/>
      <c r="F37" s="24"/>
      <c r="G37" s="7"/>
    </row>
    <row r="38" spans="1:7" ht="128.25" customHeight="1">
      <c r="A38" s="55" t="s">
        <v>40</v>
      </c>
      <c r="B38" s="56" t="s">
        <v>42</v>
      </c>
      <c r="C38" s="23"/>
      <c r="D38" s="24"/>
      <c r="E38" s="25"/>
      <c r="F38" s="24"/>
      <c r="G38" s="7"/>
    </row>
    <row r="39" spans="1:7" ht="18">
      <c r="A39" s="9"/>
      <c r="B39" s="26"/>
      <c r="C39" s="51" t="s">
        <v>32</v>
      </c>
      <c r="D39" s="52">
        <v>12</v>
      </c>
      <c r="E39" s="53">
        <v>0</v>
      </c>
      <c r="F39" s="52">
        <f>D39*E39</f>
        <v>0</v>
      </c>
      <c r="G39" s="7"/>
    </row>
    <row r="40" spans="1:7" ht="15" customHeight="1">
      <c r="A40" s="9"/>
      <c r="B40" s="26"/>
      <c r="C40" s="23"/>
      <c r="D40" s="24"/>
      <c r="E40" s="25"/>
      <c r="F40" s="24"/>
      <c r="G40" s="7"/>
    </row>
    <row r="41" spans="1:7" ht="15" customHeight="1">
      <c r="A41" s="9"/>
      <c r="B41" s="26"/>
      <c r="C41" s="23"/>
      <c r="D41" s="24"/>
      <c r="E41" s="25"/>
      <c r="F41" s="24"/>
      <c r="G41" s="7"/>
    </row>
    <row r="42" spans="1:7" ht="117" customHeight="1">
      <c r="A42" s="55" t="s">
        <v>41</v>
      </c>
      <c r="B42" s="56" t="s">
        <v>43</v>
      </c>
      <c r="C42" s="23"/>
      <c r="D42" s="24"/>
      <c r="E42" s="25"/>
      <c r="F42" s="24"/>
      <c r="G42" s="7"/>
    </row>
    <row r="43" spans="1:7" ht="18">
      <c r="A43" s="44"/>
      <c r="B43" s="26"/>
      <c r="C43" s="51" t="s">
        <v>32</v>
      </c>
      <c r="D43" s="52">
        <v>7.6</v>
      </c>
      <c r="E43" s="53">
        <v>0</v>
      </c>
      <c r="F43" s="52">
        <f>D43*E43</f>
        <v>0</v>
      </c>
      <c r="G43" s="7"/>
    </row>
    <row r="44" spans="1:7" ht="15.75">
      <c r="A44" s="44"/>
      <c r="B44" s="26"/>
      <c r="C44" s="23"/>
      <c r="D44" s="24"/>
      <c r="E44" s="25"/>
      <c r="F44" s="24"/>
      <c r="G44" s="7"/>
    </row>
    <row r="45" spans="1:7" ht="149.25" customHeight="1">
      <c r="A45" s="55" t="s">
        <v>73</v>
      </c>
      <c r="B45" s="56" t="s">
        <v>44</v>
      </c>
      <c r="C45" s="23"/>
      <c r="D45" s="24"/>
      <c r="E45" s="25"/>
      <c r="F45" s="24"/>
      <c r="G45" s="7"/>
    </row>
    <row r="46" spans="1:7" ht="18">
      <c r="A46" s="44"/>
      <c r="B46" s="26"/>
      <c r="C46" s="51" t="s">
        <v>75</v>
      </c>
      <c r="D46" s="52">
        <v>40</v>
      </c>
      <c r="E46" s="53">
        <v>0</v>
      </c>
      <c r="F46" s="52">
        <f>D46*E46</f>
        <v>0</v>
      </c>
      <c r="G46" s="7"/>
    </row>
    <row r="47" spans="1:7" ht="15.75">
      <c r="A47" s="44"/>
      <c r="B47" s="26"/>
      <c r="C47" s="23"/>
      <c r="D47" s="24"/>
      <c r="E47" s="25"/>
      <c r="F47" s="24"/>
      <c r="G47" s="7"/>
    </row>
    <row r="48" spans="1:7" ht="93" customHeight="1">
      <c r="A48" s="55" t="s">
        <v>74</v>
      </c>
      <c r="B48" s="56" t="s">
        <v>47</v>
      </c>
      <c r="C48" s="23"/>
      <c r="D48" s="24"/>
      <c r="E48" s="25"/>
      <c r="F48" s="24"/>
      <c r="G48" s="7"/>
    </row>
    <row r="49" spans="1:7" ht="18">
      <c r="A49" s="44"/>
      <c r="B49" s="26"/>
      <c r="C49" s="51" t="s">
        <v>11</v>
      </c>
      <c r="D49" s="52">
        <v>156</v>
      </c>
      <c r="E49" s="53">
        <v>0</v>
      </c>
      <c r="F49" s="52">
        <f>D49*E49</f>
        <v>0</v>
      </c>
      <c r="G49" s="7"/>
    </row>
    <row r="50" spans="1:7" ht="15.75">
      <c r="A50" s="44"/>
      <c r="B50" s="26"/>
      <c r="C50" s="23"/>
      <c r="D50" s="24"/>
      <c r="E50" s="25"/>
      <c r="F50" s="24"/>
      <c r="G50" s="7"/>
    </row>
    <row r="51" spans="1:7" ht="18">
      <c r="A51" s="19"/>
      <c r="B51" s="59" t="s">
        <v>12</v>
      </c>
      <c r="C51" s="60"/>
      <c r="D51" s="61"/>
      <c r="E51" s="62"/>
      <c r="F51" s="61">
        <f>SUM(F8:F49)</f>
        <v>0</v>
      </c>
      <c r="G51" s="7"/>
    </row>
    <row r="52" spans="1:7" ht="18">
      <c r="A52" s="9"/>
      <c r="B52" s="10"/>
      <c r="C52" s="11"/>
      <c r="D52" s="12"/>
      <c r="E52" s="13"/>
      <c r="F52" s="12"/>
      <c r="G52" s="7"/>
    </row>
    <row r="53" spans="1:7" ht="18">
      <c r="A53" s="9"/>
      <c r="B53" s="63" t="s">
        <v>60</v>
      </c>
      <c r="C53" s="11"/>
      <c r="D53" s="12"/>
      <c r="E53" s="13"/>
      <c r="F53" s="12"/>
      <c r="G53" s="7"/>
    </row>
    <row r="54" spans="1:7" ht="18">
      <c r="A54" s="9"/>
      <c r="B54" s="10"/>
      <c r="C54" s="11"/>
      <c r="D54" s="12"/>
      <c r="E54" s="13"/>
      <c r="F54" s="12"/>
      <c r="G54" s="7"/>
    </row>
    <row r="55" spans="1:7" ht="78" customHeight="1">
      <c r="A55" s="55" t="s">
        <v>7</v>
      </c>
      <c r="B55" s="56" t="s">
        <v>219</v>
      </c>
      <c r="C55" s="11"/>
      <c r="D55" s="12"/>
      <c r="E55" s="13"/>
      <c r="F55" s="12"/>
      <c r="G55" s="7"/>
    </row>
    <row r="56" spans="1:7" ht="18">
      <c r="A56" s="9"/>
      <c r="B56" s="10"/>
      <c r="C56" s="51" t="s">
        <v>32</v>
      </c>
      <c r="D56" s="52">
        <v>78</v>
      </c>
      <c r="E56" s="53">
        <v>0</v>
      </c>
      <c r="F56" s="52">
        <f>D56*E56</f>
        <v>0</v>
      </c>
      <c r="G56" s="7"/>
    </row>
    <row r="57" spans="1:7" ht="18">
      <c r="A57" s="9"/>
      <c r="B57" s="10"/>
      <c r="C57" s="11"/>
      <c r="D57" s="12"/>
      <c r="E57" s="13"/>
      <c r="F57" s="12"/>
      <c r="G57" s="7"/>
    </row>
    <row r="58" spans="1:7" ht="60.75" customHeight="1">
      <c r="A58" s="55" t="s">
        <v>6</v>
      </c>
      <c r="B58" s="56" t="s">
        <v>45</v>
      </c>
      <c r="C58" s="11"/>
      <c r="D58" s="12"/>
      <c r="E58" s="13"/>
      <c r="F58" s="12"/>
      <c r="G58" s="7"/>
    </row>
    <row r="59" spans="1:7" ht="18">
      <c r="A59" s="9"/>
      <c r="B59" s="10"/>
      <c r="C59" s="51" t="s">
        <v>32</v>
      </c>
      <c r="D59" s="52">
        <v>12.65</v>
      </c>
      <c r="E59" s="53">
        <v>0</v>
      </c>
      <c r="F59" s="52">
        <f>D59*E59</f>
        <v>0</v>
      </c>
      <c r="G59" s="7"/>
    </row>
    <row r="60" spans="1:7" ht="18">
      <c r="A60" s="9"/>
      <c r="B60" s="10"/>
      <c r="C60" s="23"/>
      <c r="D60" s="24"/>
      <c r="E60" s="25"/>
      <c r="F60" s="24"/>
      <c r="G60" s="7"/>
    </row>
    <row r="61" spans="1:7" ht="59.25" customHeight="1">
      <c r="A61" s="55" t="s">
        <v>22</v>
      </c>
      <c r="B61" s="56" t="s">
        <v>46</v>
      </c>
      <c r="C61" s="23"/>
      <c r="D61" s="24"/>
      <c r="E61" s="25"/>
      <c r="F61" s="24"/>
      <c r="G61" s="7"/>
    </row>
    <row r="62" spans="1:7" ht="18">
      <c r="A62" s="9"/>
      <c r="B62" s="10"/>
      <c r="C62" s="51" t="s">
        <v>32</v>
      </c>
      <c r="D62" s="52">
        <v>8.6</v>
      </c>
      <c r="E62" s="53">
        <v>0</v>
      </c>
      <c r="F62" s="52">
        <f>D62*E62</f>
        <v>0</v>
      </c>
      <c r="G62" s="7"/>
    </row>
    <row r="63" spans="1:7" ht="18">
      <c r="A63" s="9"/>
      <c r="B63" s="10"/>
      <c r="C63" s="11"/>
      <c r="D63" s="12"/>
      <c r="E63" s="13"/>
      <c r="F63" s="12"/>
      <c r="G63" s="7"/>
    </row>
    <row r="64" spans="1:7" ht="60" customHeight="1">
      <c r="A64" s="55" t="s">
        <v>23</v>
      </c>
      <c r="B64" s="56" t="s">
        <v>49</v>
      </c>
      <c r="C64" s="11"/>
      <c r="D64" s="12"/>
      <c r="E64" s="13"/>
      <c r="F64" s="12"/>
      <c r="G64" s="7"/>
    </row>
    <row r="65" spans="1:7" ht="18">
      <c r="A65" s="9"/>
      <c r="B65" s="26"/>
      <c r="C65" s="51" t="s">
        <v>32</v>
      </c>
      <c r="D65" s="52">
        <v>11.8</v>
      </c>
      <c r="E65" s="53">
        <v>0</v>
      </c>
      <c r="F65" s="52">
        <f>D65*E65</f>
        <v>0</v>
      </c>
      <c r="G65" s="7"/>
    </row>
    <row r="66" spans="1:7" ht="15.75">
      <c r="A66" s="9"/>
      <c r="B66" s="26"/>
      <c r="C66" s="11"/>
      <c r="D66" s="12"/>
      <c r="E66" s="13"/>
      <c r="F66" s="12"/>
      <c r="G66" s="7"/>
    </row>
    <row r="67" spans="1:7" ht="74.25" customHeight="1">
      <c r="A67" s="55" t="s">
        <v>24</v>
      </c>
      <c r="B67" s="56" t="s">
        <v>220</v>
      </c>
      <c r="C67" s="11"/>
      <c r="D67" s="12"/>
      <c r="E67" s="13"/>
      <c r="F67" s="12"/>
      <c r="G67" s="7"/>
    </row>
    <row r="68" spans="1:7" ht="18">
      <c r="A68" s="9"/>
      <c r="B68" s="26"/>
      <c r="C68" s="51" t="s">
        <v>32</v>
      </c>
      <c r="D68" s="52">
        <v>9.5</v>
      </c>
      <c r="E68" s="53">
        <v>0</v>
      </c>
      <c r="F68" s="52">
        <f>D68*E68</f>
        <v>0</v>
      </c>
      <c r="G68" s="7"/>
    </row>
    <row r="69" spans="1:7" ht="15.75">
      <c r="A69" s="9"/>
      <c r="B69" s="26"/>
      <c r="C69" s="11"/>
      <c r="D69" s="12"/>
      <c r="E69" s="13"/>
      <c r="F69" s="12"/>
      <c r="G69" s="7"/>
    </row>
    <row r="70" spans="1:7" ht="36">
      <c r="A70" s="55" t="s">
        <v>34</v>
      </c>
      <c r="B70" s="64" t="s">
        <v>48</v>
      </c>
      <c r="C70" s="11"/>
      <c r="D70" s="12"/>
      <c r="E70" s="13"/>
      <c r="F70" s="12"/>
      <c r="G70" s="7"/>
    </row>
    <row r="71" spans="1:7" ht="18">
      <c r="A71" s="44"/>
      <c r="B71" s="47"/>
      <c r="C71" s="51" t="s">
        <v>32</v>
      </c>
      <c r="D71" s="52">
        <v>9.45</v>
      </c>
      <c r="E71" s="53">
        <v>0</v>
      </c>
      <c r="F71" s="52">
        <f>D71*E71</f>
        <v>0</v>
      </c>
      <c r="G71" s="7"/>
    </row>
    <row r="72" spans="1:7" ht="15.75">
      <c r="A72" s="44"/>
      <c r="B72" s="47"/>
      <c r="C72" s="11"/>
      <c r="D72" s="12"/>
      <c r="E72" s="13"/>
      <c r="F72" s="12"/>
      <c r="G72" s="7"/>
    </row>
    <row r="73" spans="1:7" ht="18">
      <c r="A73" s="44"/>
      <c r="B73" s="59" t="s">
        <v>14</v>
      </c>
      <c r="C73" s="60"/>
      <c r="D73" s="61"/>
      <c r="E73" s="62"/>
      <c r="F73" s="61">
        <f>SUM(F56:F71)</f>
        <v>0</v>
      </c>
      <c r="G73" s="7"/>
    </row>
    <row r="74" spans="1:7" ht="15.75">
      <c r="A74" s="44"/>
      <c r="B74" s="47"/>
      <c r="C74" s="11"/>
      <c r="D74" s="12"/>
      <c r="E74" s="13"/>
      <c r="F74" s="12"/>
      <c r="G74" s="7"/>
    </row>
    <row r="75" spans="1:7" ht="15.75">
      <c r="A75" s="44"/>
      <c r="B75" s="47"/>
      <c r="C75" s="11"/>
      <c r="D75" s="12"/>
      <c r="E75" s="13"/>
      <c r="F75" s="12"/>
      <c r="G75" s="7"/>
    </row>
    <row r="76" spans="1:7" ht="15.75">
      <c r="A76" s="44"/>
      <c r="B76" s="47"/>
      <c r="C76" s="11"/>
      <c r="D76" s="12"/>
      <c r="E76" s="13"/>
      <c r="F76" s="12"/>
      <c r="G76" s="7"/>
    </row>
    <row r="77" spans="1:7" ht="15.75">
      <c r="A77" s="44"/>
      <c r="B77" s="47"/>
      <c r="C77" s="11"/>
      <c r="D77" s="12"/>
      <c r="E77" s="13"/>
      <c r="F77" s="12"/>
      <c r="G77" s="7"/>
    </row>
    <row r="78" spans="1:7" ht="15.75">
      <c r="A78" s="44"/>
      <c r="B78" s="47"/>
      <c r="C78" s="11"/>
      <c r="D78" s="12"/>
      <c r="E78" s="13"/>
      <c r="F78" s="12"/>
      <c r="G78" s="7"/>
    </row>
    <row r="79" spans="1:7" ht="15.75">
      <c r="A79" s="44"/>
      <c r="B79" s="47"/>
      <c r="C79" s="11"/>
      <c r="D79" s="12"/>
      <c r="E79" s="13"/>
      <c r="F79" s="12"/>
      <c r="G79" s="7"/>
    </row>
    <row r="80" spans="1:7" ht="15.75">
      <c r="A80" s="44"/>
      <c r="B80" s="47"/>
      <c r="C80" s="11"/>
      <c r="D80" s="12"/>
      <c r="E80" s="13"/>
      <c r="F80" s="12"/>
      <c r="G80" s="7"/>
    </row>
    <row r="81" spans="1:7" ht="15.75">
      <c r="A81" s="44"/>
      <c r="B81" s="47"/>
      <c r="C81" s="11"/>
      <c r="D81" s="12"/>
      <c r="E81" s="13"/>
      <c r="F81" s="12"/>
      <c r="G81" s="7"/>
    </row>
    <row r="82" spans="1:7" ht="15.75">
      <c r="A82" s="44"/>
      <c r="B82" s="47"/>
      <c r="C82" s="11"/>
      <c r="D82" s="12"/>
      <c r="E82" s="13"/>
      <c r="F82" s="12"/>
      <c r="G82" s="7"/>
    </row>
    <row r="83" spans="1:7" ht="15.75">
      <c r="A83" s="44"/>
      <c r="B83" s="47"/>
      <c r="C83" s="11"/>
      <c r="D83" s="12"/>
      <c r="E83" s="13"/>
      <c r="F83" s="12"/>
      <c r="G83" s="7"/>
    </row>
    <row r="84" spans="1:7" ht="15.75">
      <c r="A84" s="44"/>
      <c r="B84" s="47"/>
      <c r="C84" s="11"/>
      <c r="D84" s="12"/>
      <c r="E84" s="13"/>
      <c r="F84" s="12"/>
      <c r="G84" s="7"/>
    </row>
    <row r="85" spans="1:7" ht="15.75">
      <c r="A85" s="44"/>
      <c r="B85" s="47"/>
      <c r="C85" s="11"/>
      <c r="D85" s="12"/>
      <c r="E85" s="13"/>
      <c r="F85" s="12"/>
      <c r="G85" s="7"/>
    </row>
    <row r="86" spans="1:7" ht="15.75">
      <c r="A86" s="44"/>
      <c r="B86" s="47"/>
      <c r="C86" s="11"/>
      <c r="D86" s="12"/>
      <c r="E86" s="13"/>
      <c r="F86" s="12"/>
      <c r="G86" s="7"/>
    </row>
    <row r="87" spans="1:7" ht="15.75">
      <c r="A87" s="44"/>
      <c r="B87" s="47"/>
      <c r="C87" s="11"/>
      <c r="D87" s="12"/>
      <c r="E87" s="13"/>
      <c r="F87" s="12"/>
      <c r="G87" s="7"/>
    </row>
    <row r="88" spans="1:7" ht="15.75">
      <c r="A88" s="44"/>
      <c r="B88" s="47"/>
      <c r="C88" s="11"/>
      <c r="D88" s="12"/>
      <c r="E88" s="13"/>
      <c r="F88" s="12"/>
      <c r="G88" s="7"/>
    </row>
    <row r="89" spans="1:7" ht="15.75">
      <c r="A89" s="44"/>
      <c r="B89" s="47"/>
      <c r="C89" s="11"/>
      <c r="D89" s="12"/>
      <c r="E89" s="13"/>
      <c r="F89" s="12"/>
      <c r="G89" s="7"/>
    </row>
    <row r="90" spans="1:7" ht="15.75">
      <c r="A90" s="44"/>
      <c r="B90" s="47"/>
      <c r="C90" s="11"/>
      <c r="D90" s="12"/>
      <c r="E90" s="13"/>
      <c r="F90" s="12"/>
      <c r="G90" s="7"/>
    </row>
    <row r="91" spans="1:7" ht="15.75">
      <c r="A91" s="44"/>
      <c r="B91" s="47"/>
      <c r="C91" s="11"/>
      <c r="D91" s="12"/>
      <c r="E91" s="13"/>
      <c r="F91" s="12"/>
      <c r="G91" s="7"/>
    </row>
    <row r="92" spans="1:7" ht="15.75">
      <c r="A92" s="44"/>
      <c r="B92" s="47"/>
      <c r="C92" s="11"/>
      <c r="D92" s="12"/>
      <c r="E92" s="13"/>
      <c r="F92" s="12"/>
      <c r="G92" s="7"/>
    </row>
    <row r="93" spans="1:7" ht="15.75">
      <c r="A93" s="44"/>
      <c r="B93" s="47"/>
      <c r="C93" s="11"/>
      <c r="D93" s="12"/>
      <c r="E93" s="13"/>
      <c r="F93" s="12"/>
      <c r="G93" s="7"/>
    </row>
    <row r="94" spans="1:7" ht="15.75">
      <c r="A94" s="44"/>
      <c r="B94" s="47"/>
      <c r="C94" s="11"/>
      <c r="D94" s="12"/>
      <c r="E94" s="13"/>
      <c r="F94" s="12"/>
      <c r="G94" s="7"/>
    </row>
    <row r="95" spans="1:7" ht="15.75">
      <c r="A95" s="44"/>
      <c r="B95" s="47"/>
      <c r="C95" s="11"/>
      <c r="D95" s="12"/>
      <c r="E95" s="13"/>
      <c r="F95" s="12"/>
      <c r="G95" s="7"/>
    </row>
    <row r="96" spans="1:7" ht="15.75">
      <c r="A96" s="44"/>
      <c r="B96" s="47"/>
      <c r="C96" s="11"/>
      <c r="D96" s="12"/>
      <c r="E96" s="13"/>
      <c r="F96" s="12"/>
      <c r="G96" s="7"/>
    </row>
    <row r="97" spans="1:7" ht="15.75">
      <c r="A97" s="44"/>
      <c r="B97" s="47"/>
      <c r="C97" s="11"/>
      <c r="D97" s="12"/>
      <c r="E97" s="13"/>
      <c r="F97" s="12"/>
      <c r="G97" s="7"/>
    </row>
    <row r="98" spans="1:7" ht="15.75">
      <c r="A98" s="44"/>
      <c r="B98" s="47"/>
      <c r="C98" s="11"/>
      <c r="D98" s="12"/>
      <c r="E98" s="13"/>
      <c r="F98" s="12"/>
      <c r="G98" s="7"/>
    </row>
    <row r="99" spans="1:7" ht="15.75">
      <c r="A99" s="44"/>
      <c r="B99" s="47"/>
      <c r="C99" s="11"/>
      <c r="D99" s="12"/>
      <c r="E99" s="13"/>
      <c r="F99" s="12"/>
      <c r="G99" s="7"/>
    </row>
    <row r="100" spans="1:7" ht="15">
      <c r="A100" s="44"/>
      <c r="C100" s="11"/>
      <c r="D100" s="12"/>
      <c r="E100" s="13"/>
      <c r="F100" s="12"/>
      <c r="G100" s="7"/>
    </row>
    <row r="101" spans="1:7" ht="18">
      <c r="A101" s="44"/>
      <c r="B101" s="63" t="s">
        <v>59</v>
      </c>
      <c r="C101" s="11"/>
      <c r="D101" s="12"/>
      <c r="E101" s="13"/>
      <c r="F101" s="12"/>
      <c r="G101" s="7"/>
    </row>
    <row r="102" spans="1:7" ht="18">
      <c r="A102" s="44"/>
      <c r="B102" s="153"/>
      <c r="C102" s="11"/>
      <c r="D102" s="12"/>
      <c r="E102" s="13"/>
      <c r="F102" s="12"/>
      <c r="G102" s="7"/>
    </row>
    <row r="103" spans="1:7" ht="93" customHeight="1">
      <c r="A103" s="55" t="s">
        <v>7</v>
      </c>
      <c r="B103" s="65" t="s">
        <v>64</v>
      </c>
      <c r="C103" s="11"/>
      <c r="D103" s="12"/>
      <c r="E103" s="13"/>
      <c r="F103" s="12"/>
      <c r="G103" s="7"/>
    </row>
    <row r="104" spans="1:7" ht="18">
      <c r="A104" s="44"/>
      <c r="B104" s="47"/>
      <c r="C104" s="51" t="s">
        <v>32</v>
      </c>
      <c r="D104" s="52">
        <v>21.25</v>
      </c>
      <c r="E104" s="53">
        <v>0</v>
      </c>
      <c r="F104" s="52">
        <f>D104*E104</f>
        <v>0</v>
      </c>
      <c r="G104" s="7"/>
    </row>
    <row r="105" spans="1:7" ht="15.75">
      <c r="A105" s="44"/>
      <c r="B105" s="47"/>
      <c r="C105" s="23"/>
      <c r="D105" s="24"/>
      <c r="E105" s="25"/>
      <c r="F105" s="24"/>
      <c r="G105" s="7"/>
    </row>
    <row r="106" spans="1:7" ht="78.75" customHeight="1">
      <c r="A106" s="55" t="s">
        <v>6</v>
      </c>
      <c r="B106" s="65" t="s">
        <v>65</v>
      </c>
      <c r="C106" s="23"/>
      <c r="D106" s="24"/>
      <c r="E106" s="25"/>
      <c r="F106" s="24"/>
      <c r="G106" s="7"/>
    </row>
    <row r="107" spans="1:7" ht="18">
      <c r="A107" s="9"/>
      <c r="C107" s="51" t="s">
        <v>32</v>
      </c>
      <c r="D107" s="52">
        <v>8.9</v>
      </c>
      <c r="E107" s="53">
        <v>0</v>
      </c>
      <c r="F107" s="52">
        <f>D107*E107</f>
        <v>0</v>
      </c>
      <c r="G107" s="7"/>
    </row>
    <row r="108" spans="1:7" ht="15.75">
      <c r="A108" s="9"/>
      <c r="C108" s="23"/>
      <c r="D108" s="24"/>
      <c r="E108" s="25"/>
      <c r="F108" s="24"/>
      <c r="G108" s="7"/>
    </row>
    <row r="109" spans="1:7" ht="79.5" customHeight="1">
      <c r="A109" s="55" t="s">
        <v>22</v>
      </c>
      <c r="B109" s="64" t="s">
        <v>77</v>
      </c>
      <c r="C109" s="23"/>
      <c r="D109" s="24"/>
      <c r="E109" s="25"/>
      <c r="F109" s="24"/>
      <c r="G109" s="7"/>
    </row>
    <row r="110" spans="1:7" ht="17.25" customHeight="1">
      <c r="A110" s="9"/>
      <c r="B110" s="47"/>
      <c r="C110" s="51" t="s">
        <v>32</v>
      </c>
      <c r="D110" s="52">
        <v>10.15</v>
      </c>
      <c r="E110" s="53">
        <v>0</v>
      </c>
      <c r="F110" s="52">
        <f>D110*E110</f>
        <v>0</v>
      </c>
      <c r="G110" s="7"/>
    </row>
    <row r="111" spans="1:7" ht="15" customHeight="1">
      <c r="A111" s="9"/>
      <c r="B111" s="47"/>
      <c r="C111" s="23"/>
      <c r="D111" s="24"/>
      <c r="E111" s="25"/>
      <c r="F111" s="24"/>
      <c r="G111" s="7"/>
    </row>
    <row r="112" spans="1:7" ht="62.25" customHeight="1">
      <c r="A112" s="55" t="s">
        <v>23</v>
      </c>
      <c r="B112" s="64" t="s">
        <v>50</v>
      </c>
      <c r="C112" s="23"/>
      <c r="D112" s="24"/>
      <c r="E112" s="25"/>
      <c r="F112" s="24"/>
      <c r="G112" s="7"/>
    </row>
    <row r="113" spans="1:7" ht="21.75" customHeight="1">
      <c r="A113" s="9"/>
      <c r="B113" s="47"/>
      <c r="C113" s="51" t="s">
        <v>32</v>
      </c>
      <c r="D113" s="52">
        <v>0.4</v>
      </c>
      <c r="E113" s="53">
        <v>0</v>
      </c>
      <c r="F113" s="52">
        <f>D113*E113</f>
        <v>0</v>
      </c>
      <c r="G113" s="7"/>
    </row>
    <row r="114" spans="1:7" ht="15" customHeight="1">
      <c r="A114" s="9"/>
      <c r="B114" s="47"/>
      <c r="C114" s="23"/>
      <c r="D114" s="24"/>
      <c r="E114" s="25"/>
      <c r="F114" s="24"/>
      <c r="G114" s="7"/>
    </row>
    <row r="115" spans="1:7" ht="66" customHeight="1">
      <c r="A115" s="55" t="s">
        <v>24</v>
      </c>
      <c r="B115" s="64" t="s">
        <v>51</v>
      </c>
      <c r="C115" s="23"/>
      <c r="D115" s="24"/>
      <c r="E115" s="25"/>
      <c r="F115" s="24"/>
      <c r="G115" s="7"/>
    </row>
    <row r="116" spans="1:7" ht="19.5" customHeight="1">
      <c r="A116" s="9"/>
      <c r="B116" s="47"/>
      <c r="C116" s="51" t="s">
        <v>32</v>
      </c>
      <c r="D116" s="52">
        <v>1.65</v>
      </c>
      <c r="E116" s="53">
        <v>0</v>
      </c>
      <c r="F116" s="52">
        <f>D116*E116</f>
        <v>0</v>
      </c>
      <c r="G116" s="7"/>
    </row>
    <row r="117" spans="1:7" ht="15" customHeight="1">
      <c r="A117" s="9"/>
      <c r="B117" s="47"/>
      <c r="C117" s="23"/>
      <c r="D117" s="24"/>
      <c r="E117" s="25"/>
      <c r="F117" s="24"/>
      <c r="G117" s="7"/>
    </row>
    <row r="118" spans="1:7" ht="80.25" customHeight="1">
      <c r="A118" s="55" t="s">
        <v>34</v>
      </c>
      <c r="B118" s="64" t="s">
        <v>52</v>
      </c>
      <c r="C118" s="23"/>
      <c r="D118" s="24"/>
      <c r="E118" s="25"/>
      <c r="F118" s="24"/>
      <c r="G118" s="7"/>
    </row>
    <row r="119" spans="1:7" ht="18" customHeight="1">
      <c r="A119" s="9"/>
      <c r="B119" s="47"/>
      <c r="C119" s="51" t="s">
        <v>32</v>
      </c>
      <c r="D119" s="52">
        <v>6.2</v>
      </c>
      <c r="E119" s="53">
        <v>0</v>
      </c>
      <c r="F119" s="52">
        <f>D119*E119</f>
        <v>0</v>
      </c>
      <c r="G119" s="7"/>
    </row>
    <row r="120" spans="1:7" ht="15" customHeight="1">
      <c r="A120" s="9"/>
      <c r="B120" s="47"/>
      <c r="C120" s="23"/>
      <c r="D120" s="24"/>
      <c r="E120" s="25"/>
      <c r="F120" s="24"/>
      <c r="G120" s="7"/>
    </row>
    <row r="121" spans="1:7" ht="15" customHeight="1">
      <c r="A121" s="9"/>
      <c r="B121" s="47"/>
      <c r="C121" s="23"/>
      <c r="D121" s="24"/>
      <c r="E121" s="25"/>
      <c r="F121" s="24"/>
      <c r="G121" s="7"/>
    </row>
    <row r="122" spans="1:7" ht="15" customHeight="1">
      <c r="A122" s="9"/>
      <c r="B122" s="47"/>
      <c r="C122" s="23"/>
      <c r="D122" s="24"/>
      <c r="E122" s="25"/>
      <c r="F122" s="24"/>
      <c r="G122" s="7"/>
    </row>
    <row r="123" spans="1:7" ht="15" customHeight="1">
      <c r="A123" s="9"/>
      <c r="B123" s="47"/>
      <c r="C123" s="23"/>
      <c r="D123" s="24"/>
      <c r="E123" s="25"/>
      <c r="F123" s="24"/>
      <c r="G123" s="7"/>
    </row>
    <row r="124" spans="1:7" ht="15" customHeight="1">
      <c r="A124" s="9"/>
      <c r="B124" s="47"/>
      <c r="C124" s="23"/>
      <c r="D124" s="24"/>
      <c r="E124" s="25"/>
      <c r="F124" s="24"/>
      <c r="G124" s="7"/>
    </row>
    <row r="125" spans="1:7" ht="15" customHeight="1">
      <c r="A125" s="9"/>
      <c r="B125" s="47"/>
      <c r="C125" s="23"/>
      <c r="D125" s="24"/>
      <c r="E125" s="25"/>
      <c r="F125" s="24"/>
      <c r="G125" s="7"/>
    </row>
    <row r="126" spans="1:7" ht="15" customHeight="1">
      <c r="A126" s="9"/>
      <c r="B126" s="47"/>
      <c r="C126" s="23"/>
      <c r="D126" s="24"/>
      <c r="E126" s="25"/>
      <c r="F126" s="24"/>
      <c r="G126" s="7"/>
    </row>
    <row r="127" spans="1:7" ht="62.25" customHeight="1">
      <c r="A127" s="55" t="s">
        <v>36</v>
      </c>
      <c r="B127" s="64" t="s">
        <v>53</v>
      </c>
      <c r="C127" s="23"/>
      <c r="D127" s="24"/>
      <c r="E127" s="25"/>
      <c r="F127" s="24"/>
      <c r="G127" s="7"/>
    </row>
    <row r="128" spans="1:7" ht="21.75" customHeight="1">
      <c r="A128" s="9"/>
      <c r="B128" s="47"/>
      <c r="C128" s="51" t="s">
        <v>32</v>
      </c>
      <c r="D128" s="52">
        <v>5.5</v>
      </c>
      <c r="E128" s="53">
        <v>0</v>
      </c>
      <c r="F128" s="52">
        <f>D128*E128</f>
        <v>0</v>
      </c>
      <c r="G128" s="7"/>
    </row>
    <row r="129" spans="1:7" ht="15" customHeight="1">
      <c r="A129" s="9"/>
      <c r="B129" s="47"/>
      <c r="C129" s="23"/>
      <c r="D129" s="24"/>
      <c r="E129" s="25"/>
      <c r="F129" s="24"/>
      <c r="G129" s="7"/>
    </row>
    <row r="130" spans="1:7" ht="80.25" customHeight="1">
      <c r="A130" s="55" t="s">
        <v>40</v>
      </c>
      <c r="B130" s="64" t="s">
        <v>54</v>
      </c>
      <c r="C130" s="23"/>
      <c r="D130" s="24"/>
      <c r="E130" s="25"/>
      <c r="F130" s="24"/>
      <c r="G130" s="7"/>
    </row>
    <row r="131" spans="1:7" ht="18.75" customHeight="1">
      <c r="A131" s="9"/>
      <c r="B131" s="47"/>
      <c r="C131" s="51" t="s">
        <v>32</v>
      </c>
      <c r="D131" s="52">
        <v>0.2</v>
      </c>
      <c r="E131" s="53">
        <v>0</v>
      </c>
      <c r="F131" s="52">
        <f>D131*E131</f>
        <v>0</v>
      </c>
      <c r="G131" s="7"/>
    </row>
    <row r="132" spans="1:7" ht="15" customHeight="1">
      <c r="A132" s="9"/>
      <c r="B132" s="47"/>
      <c r="C132" s="23"/>
      <c r="D132" s="24"/>
      <c r="E132" s="25"/>
      <c r="F132" s="24"/>
      <c r="G132" s="7"/>
    </row>
    <row r="133" spans="1:7" ht="76.5" customHeight="1">
      <c r="A133" s="55" t="s">
        <v>41</v>
      </c>
      <c r="B133" s="64" t="s">
        <v>55</v>
      </c>
      <c r="C133" s="23"/>
      <c r="D133" s="24"/>
      <c r="E133" s="25"/>
      <c r="F133" s="24"/>
      <c r="G133" s="7"/>
    </row>
    <row r="134" spans="1:7" ht="21" customHeight="1">
      <c r="A134" s="9"/>
      <c r="B134" s="47"/>
      <c r="C134" s="51" t="s">
        <v>32</v>
      </c>
      <c r="D134" s="52">
        <v>0.7</v>
      </c>
      <c r="E134" s="53">
        <v>0</v>
      </c>
      <c r="F134" s="52">
        <f>D134*E134</f>
        <v>0</v>
      </c>
      <c r="G134" s="7"/>
    </row>
    <row r="135" spans="1:7" ht="15" customHeight="1">
      <c r="A135" s="9"/>
      <c r="B135" s="47"/>
      <c r="C135" s="23"/>
      <c r="D135" s="24"/>
      <c r="E135" s="25"/>
      <c r="F135" s="24"/>
      <c r="G135" s="7"/>
    </row>
    <row r="136" spans="1:7" ht="74.25" customHeight="1">
      <c r="A136" s="55" t="s">
        <v>73</v>
      </c>
      <c r="B136" s="64" t="s">
        <v>56</v>
      </c>
      <c r="C136" s="23"/>
      <c r="D136" s="24"/>
      <c r="E136" s="25"/>
      <c r="F136" s="24"/>
      <c r="G136" s="7"/>
    </row>
    <row r="137" spans="1:7" ht="15" customHeight="1">
      <c r="A137" s="9"/>
      <c r="B137" s="47"/>
      <c r="C137" s="51" t="s">
        <v>57</v>
      </c>
      <c r="D137" s="52">
        <v>2480</v>
      </c>
      <c r="E137" s="53">
        <v>0</v>
      </c>
      <c r="F137" s="52">
        <f>D137*E137</f>
        <v>0</v>
      </c>
      <c r="G137" s="7"/>
    </row>
    <row r="138" spans="1:7" ht="15" customHeight="1">
      <c r="A138" s="9"/>
      <c r="B138" s="47"/>
      <c r="C138" s="23"/>
      <c r="D138" s="24"/>
      <c r="E138" s="25"/>
      <c r="F138" s="24"/>
      <c r="G138" s="7"/>
    </row>
    <row r="139" spans="1:7" ht="22.5" customHeight="1">
      <c r="A139" s="9"/>
      <c r="B139" s="64" t="s">
        <v>58</v>
      </c>
      <c r="C139" s="23"/>
      <c r="D139" s="24"/>
      <c r="E139" s="25"/>
      <c r="F139" s="24"/>
      <c r="G139" s="7"/>
    </row>
    <row r="140" spans="1:7" ht="13.5" customHeight="1">
      <c r="A140" s="9"/>
      <c r="B140" s="47"/>
      <c r="C140" s="23"/>
      <c r="D140" s="24"/>
      <c r="E140" s="25"/>
      <c r="F140" s="24"/>
      <c r="G140" s="7"/>
    </row>
    <row r="141" spans="1:7" ht="18" customHeight="1">
      <c r="A141" s="9"/>
      <c r="B141" s="59" t="s">
        <v>15</v>
      </c>
      <c r="C141" s="60"/>
      <c r="D141" s="61"/>
      <c r="E141" s="62"/>
      <c r="F141" s="61">
        <f>SUM(F104:F137)</f>
        <v>0</v>
      </c>
      <c r="G141" s="7"/>
    </row>
    <row r="142" spans="1:7" ht="15" customHeight="1">
      <c r="A142" s="9"/>
      <c r="B142" s="47"/>
      <c r="C142" s="23"/>
      <c r="D142" s="24"/>
      <c r="E142" s="25"/>
      <c r="F142" s="24"/>
      <c r="G142" s="7"/>
    </row>
    <row r="143" spans="1:7" ht="15" customHeight="1">
      <c r="A143" s="9"/>
      <c r="B143" s="68" t="s">
        <v>61</v>
      </c>
      <c r="C143" s="23"/>
      <c r="D143" s="24"/>
      <c r="E143" s="25"/>
      <c r="F143" s="24"/>
      <c r="G143" s="7"/>
    </row>
    <row r="144" spans="1:7" ht="15" customHeight="1">
      <c r="A144" s="9"/>
      <c r="B144" s="47"/>
      <c r="C144" s="23"/>
      <c r="D144" s="24"/>
      <c r="E144" s="25"/>
      <c r="F144" s="24"/>
      <c r="G144" s="7"/>
    </row>
    <row r="145" spans="1:7" ht="81" customHeight="1">
      <c r="A145" s="55" t="s">
        <v>7</v>
      </c>
      <c r="B145" s="65" t="s">
        <v>63</v>
      </c>
      <c r="C145" s="23"/>
      <c r="D145" s="24"/>
      <c r="E145" s="25"/>
      <c r="F145" s="24"/>
      <c r="G145" s="7"/>
    </row>
    <row r="146" spans="1:7" ht="19.5" customHeight="1">
      <c r="A146" s="9"/>
      <c r="B146" s="47"/>
      <c r="C146" s="51" t="s">
        <v>32</v>
      </c>
      <c r="D146" s="52">
        <v>9.85</v>
      </c>
      <c r="E146" s="53">
        <v>0</v>
      </c>
      <c r="F146" s="52">
        <f>D146*E146</f>
        <v>0</v>
      </c>
      <c r="G146" s="7"/>
    </row>
    <row r="147" spans="1:7" ht="15" customHeight="1">
      <c r="A147" s="9"/>
      <c r="B147" s="47"/>
      <c r="C147" s="23"/>
      <c r="D147" s="24"/>
      <c r="E147" s="25"/>
      <c r="F147" s="24"/>
      <c r="G147" s="7"/>
    </row>
    <row r="148" spans="1:7" ht="96.75" customHeight="1">
      <c r="A148" s="55" t="s">
        <v>6</v>
      </c>
      <c r="B148" s="65" t="s">
        <v>221</v>
      </c>
      <c r="C148" s="23"/>
      <c r="D148" s="24"/>
      <c r="E148" s="25"/>
      <c r="F148" s="24"/>
      <c r="G148" s="7"/>
    </row>
    <row r="149" spans="1:7" ht="21" customHeight="1">
      <c r="A149" s="9"/>
      <c r="B149" s="47"/>
      <c r="C149" s="51" t="s">
        <v>32</v>
      </c>
      <c r="D149" s="52">
        <v>2.95</v>
      </c>
      <c r="E149" s="53">
        <v>0</v>
      </c>
      <c r="F149" s="52">
        <f>D149*E149</f>
        <v>0</v>
      </c>
      <c r="G149" s="7"/>
    </row>
    <row r="150" spans="1:7" ht="14.25" customHeight="1">
      <c r="A150" s="9"/>
      <c r="B150" s="47"/>
      <c r="C150" s="23"/>
      <c r="D150" s="24"/>
      <c r="E150" s="25"/>
      <c r="F150" s="24"/>
      <c r="G150" s="7"/>
    </row>
    <row r="151" spans="1:7" ht="73.5" customHeight="1">
      <c r="A151" s="55" t="s">
        <v>22</v>
      </c>
      <c r="B151" s="66" t="s">
        <v>62</v>
      </c>
      <c r="C151" s="23"/>
      <c r="D151" s="24"/>
      <c r="E151" s="25"/>
      <c r="F151" s="24"/>
      <c r="G151" s="7"/>
    </row>
    <row r="152" spans="1:7" ht="19.5" customHeight="1">
      <c r="A152" s="9"/>
      <c r="B152" s="47"/>
      <c r="C152" s="51" t="s">
        <v>32</v>
      </c>
      <c r="D152" s="52">
        <v>2.9</v>
      </c>
      <c r="E152" s="53">
        <v>0</v>
      </c>
      <c r="F152" s="52">
        <f>D152*E152</f>
        <v>0</v>
      </c>
      <c r="G152" s="7"/>
    </row>
    <row r="153" spans="1:7" ht="15" customHeight="1">
      <c r="A153" s="9"/>
      <c r="B153" s="47"/>
      <c r="C153" s="23"/>
      <c r="D153" s="24"/>
      <c r="E153" s="25"/>
      <c r="F153" s="24"/>
      <c r="G153" s="7"/>
    </row>
    <row r="154" spans="1:7" ht="60" customHeight="1">
      <c r="A154" s="55" t="s">
        <v>23</v>
      </c>
      <c r="B154" s="66" t="s">
        <v>66</v>
      </c>
      <c r="C154" s="23"/>
      <c r="D154" s="24"/>
      <c r="E154" s="25"/>
      <c r="F154" s="24"/>
      <c r="G154" s="7"/>
    </row>
    <row r="155" spans="1:7" ht="22.5" customHeight="1">
      <c r="A155" s="9"/>
      <c r="B155" s="48"/>
      <c r="C155" s="51" t="s">
        <v>11</v>
      </c>
      <c r="D155" s="52">
        <v>106.5</v>
      </c>
      <c r="E155" s="53">
        <v>0</v>
      </c>
      <c r="F155" s="52">
        <f>D155*E155</f>
        <v>0</v>
      </c>
      <c r="G155" s="7"/>
    </row>
    <row r="156" spans="1:7" ht="15" customHeight="1">
      <c r="A156" s="9"/>
      <c r="B156" s="48"/>
      <c r="C156" s="23"/>
      <c r="D156" s="24"/>
      <c r="E156" s="25"/>
      <c r="F156" s="24"/>
      <c r="G156" s="7"/>
    </row>
    <row r="157" spans="1:7" ht="63.75" customHeight="1">
      <c r="A157" s="55" t="s">
        <v>24</v>
      </c>
      <c r="B157" s="66" t="s">
        <v>67</v>
      </c>
      <c r="C157" s="23"/>
      <c r="D157" s="24"/>
      <c r="E157" s="25"/>
      <c r="F157" s="24"/>
      <c r="G157" s="7"/>
    </row>
    <row r="158" spans="1:7" ht="19.5" customHeight="1">
      <c r="A158" s="9"/>
      <c r="B158" s="48"/>
      <c r="C158" s="51" t="s">
        <v>11</v>
      </c>
      <c r="D158" s="52">
        <v>20.65</v>
      </c>
      <c r="E158" s="53">
        <v>0</v>
      </c>
      <c r="F158" s="52">
        <f>D158*E158</f>
        <v>0</v>
      </c>
      <c r="G158" s="7"/>
    </row>
    <row r="159" spans="1:7" ht="15" customHeight="1">
      <c r="A159" s="9"/>
      <c r="B159" s="48"/>
      <c r="C159" s="23"/>
      <c r="D159" s="24"/>
      <c r="E159" s="25"/>
      <c r="F159" s="24"/>
      <c r="G159" s="7"/>
    </row>
    <row r="160" spans="1:7" ht="45" customHeight="1">
      <c r="A160" s="55" t="s">
        <v>34</v>
      </c>
      <c r="B160" s="66" t="s">
        <v>68</v>
      </c>
      <c r="C160" s="23"/>
      <c r="D160" s="24"/>
      <c r="E160" s="25"/>
      <c r="F160" s="24"/>
      <c r="G160" s="7"/>
    </row>
    <row r="161" spans="1:7" ht="19.5" customHeight="1">
      <c r="A161" s="9"/>
      <c r="B161" s="48"/>
      <c r="C161" s="51" t="s">
        <v>9</v>
      </c>
      <c r="D161" s="52">
        <v>9</v>
      </c>
      <c r="E161" s="53">
        <v>0</v>
      </c>
      <c r="F161" s="52">
        <f>D161*E161</f>
        <v>0</v>
      </c>
      <c r="G161" s="7"/>
    </row>
    <row r="162" spans="1:7" ht="15" customHeight="1">
      <c r="A162" s="9"/>
      <c r="B162" s="48"/>
      <c r="C162" s="23"/>
      <c r="D162" s="24"/>
      <c r="E162" s="25"/>
      <c r="F162" s="24"/>
      <c r="G162" s="7"/>
    </row>
    <row r="163" spans="1:7" ht="58.5" customHeight="1">
      <c r="A163" s="55" t="s">
        <v>36</v>
      </c>
      <c r="B163" s="66" t="s">
        <v>69</v>
      </c>
      <c r="C163" s="23"/>
      <c r="D163" s="24"/>
      <c r="E163" s="25"/>
      <c r="F163" s="24"/>
      <c r="G163" s="7"/>
    </row>
    <row r="164" spans="1:7" ht="19.5" customHeight="1">
      <c r="A164" s="9"/>
      <c r="B164" s="48"/>
      <c r="C164" s="51" t="s">
        <v>11</v>
      </c>
      <c r="D164" s="52">
        <v>280</v>
      </c>
      <c r="E164" s="53">
        <v>0</v>
      </c>
      <c r="F164" s="52">
        <f>D164*E164</f>
        <v>0</v>
      </c>
      <c r="G164" s="7"/>
    </row>
    <row r="165" spans="1:7" ht="15" customHeight="1">
      <c r="A165" s="9"/>
      <c r="B165" s="48"/>
      <c r="C165" s="23"/>
      <c r="D165" s="24"/>
      <c r="E165" s="25"/>
      <c r="F165" s="24"/>
      <c r="G165" s="7"/>
    </row>
    <row r="166" spans="1:7" ht="77.25" customHeight="1">
      <c r="A166" s="55" t="s">
        <v>40</v>
      </c>
      <c r="B166" s="67" t="s">
        <v>30</v>
      </c>
      <c r="C166" s="23"/>
      <c r="D166" s="24"/>
      <c r="E166" s="25"/>
      <c r="F166" s="24"/>
      <c r="G166" s="7"/>
    </row>
    <row r="167" spans="1:7" ht="18" customHeight="1">
      <c r="A167" s="9"/>
      <c r="B167" s="48"/>
      <c r="C167" s="51" t="s">
        <v>11</v>
      </c>
      <c r="D167" s="52">
        <v>286.5</v>
      </c>
      <c r="E167" s="53">
        <v>0</v>
      </c>
      <c r="F167" s="52">
        <f>D167*E167</f>
        <v>0</v>
      </c>
      <c r="G167" s="7"/>
    </row>
    <row r="168" spans="1:7" ht="15" customHeight="1">
      <c r="A168" s="9"/>
      <c r="B168" s="48"/>
      <c r="C168" s="23"/>
      <c r="D168" s="24"/>
      <c r="E168" s="25"/>
      <c r="F168" s="24"/>
      <c r="G168" s="7"/>
    </row>
    <row r="169" spans="1:7" ht="18" customHeight="1">
      <c r="A169" s="9"/>
      <c r="B169" s="59" t="s">
        <v>16</v>
      </c>
      <c r="C169" s="60"/>
      <c r="D169" s="61"/>
      <c r="E169" s="62"/>
      <c r="F169" s="61">
        <f>SUM(F146:F167)</f>
        <v>0</v>
      </c>
      <c r="G169" s="7"/>
    </row>
    <row r="170" spans="1:7" ht="15" customHeight="1">
      <c r="A170" s="9"/>
      <c r="B170" s="48"/>
      <c r="C170" s="23"/>
      <c r="D170" s="24"/>
      <c r="E170" s="25"/>
      <c r="F170" s="24"/>
      <c r="G170" s="7"/>
    </row>
    <row r="171" spans="1:7" ht="15" customHeight="1">
      <c r="A171" s="9"/>
      <c r="B171" s="48"/>
      <c r="C171" s="23"/>
      <c r="D171" s="24"/>
      <c r="E171" s="25"/>
      <c r="F171" s="24"/>
      <c r="G171" s="7"/>
    </row>
    <row r="172" spans="1:7" ht="15" customHeight="1">
      <c r="A172" s="9"/>
      <c r="B172" s="48"/>
      <c r="C172" s="23"/>
      <c r="D172" s="24"/>
      <c r="E172" s="25"/>
      <c r="F172" s="24"/>
      <c r="G172" s="7"/>
    </row>
    <row r="173" spans="1:7" ht="15" customHeight="1">
      <c r="A173" s="9"/>
      <c r="B173" s="48"/>
      <c r="C173" s="23"/>
      <c r="D173" s="24"/>
      <c r="E173" s="25"/>
      <c r="F173" s="24"/>
      <c r="G173" s="7"/>
    </row>
    <row r="174" spans="1:7" ht="15" customHeight="1">
      <c r="A174" s="9"/>
      <c r="B174" s="48"/>
      <c r="C174" s="23"/>
      <c r="D174" s="24"/>
      <c r="E174" s="25"/>
      <c r="F174" s="24"/>
      <c r="G174" s="7"/>
    </row>
    <row r="175" spans="1:7" ht="15" customHeight="1">
      <c r="A175" s="9"/>
      <c r="B175" s="48"/>
      <c r="C175" s="23"/>
      <c r="D175" s="24"/>
      <c r="E175" s="25"/>
      <c r="F175" s="24"/>
      <c r="G175" s="7"/>
    </row>
    <row r="176" spans="1:7" ht="15" customHeight="1">
      <c r="A176" s="9"/>
      <c r="B176" s="48"/>
      <c r="C176" s="23"/>
      <c r="D176" s="24"/>
      <c r="E176" s="25"/>
      <c r="F176" s="24"/>
      <c r="G176" s="7"/>
    </row>
    <row r="177" spans="1:7" ht="15" customHeight="1">
      <c r="A177" s="9"/>
      <c r="B177" s="48"/>
      <c r="C177" s="23"/>
      <c r="D177" s="24"/>
      <c r="E177" s="25"/>
      <c r="F177" s="24"/>
      <c r="G177" s="7"/>
    </row>
    <row r="178" spans="1:7" ht="15" customHeight="1">
      <c r="A178" s="9"/>
      <c r="B178" s="48"/>
      <c r="C178" s="23"/>
      <c r="D178" s="24"/>
      <c r="E178" s="25"/>
      <c r="F178" s="24"/>
      <c r="G178" s="7"/>
    </row>
    <row r="179" spans="1:7" ht="15" customHeight="1">
      <c r="A179" s="9"/>
      <c r="B179" s="48"/>
      <c r="C179" s="23"/>
      <c r="D179" s="24"/>
      <c r="E179" s="25"/>
      <c r="F179" s="24"/>
      <c r="G179" s="7"/>
    </row>
    <row r="180" spans="1:7" ht="15" customHeight="1">
      <c r="A180" s="9"/>
      <c r="B180" s="48"/>
      <c r="C180" s="23"/>
      <c r="D180" s="24"/>
      <c r="E180" s="25"/>
      <c r="F180" s="24"/>
      <c r="G180" s="7"/>
    </row>
    <row r="181" spans="1:7" ht="15" customHeight="1">
      <c r="A181" s="9"/>
      <c r="B181" s="48"/>
      <c r="C181" s="23"/>
      <c r="D181" s="24"/>
      <c r="E181" s="25"/>
      <c r="F181" s="24"/>
      <c r="G181" s="7"/>
    </row>
    <row r="182" spans="1:7" ht="15" customHeight="1">
      <c r="A182" s="9"/>
      <c r="B182" s="68" t="s">
        <v>70</v>
      </c>
      <c r="C182" s="23"/>
      <c r="D182" s="24"/>
      <c r="E182" s="25"/>
      <c r="F182" s="24"/>
      <c r="G182" s="7"/>
    </row>
    <row r="183" spans="1:7" ht="15" customHeight="1">
      <c r="A183" s="9"/>
      <c r="B183" s="48"/>
      <c r="C183" s="23"/>
      <c r="D183" s="24"/>
      <c r="E183" s="25"/>
      <c r="F183" s="24"/>
      <c r="G183" s="7"/>
    </row>
    <row r="184" spans="1:7" ht="43.5" customHeight="1">
      <c r="A184" s="55" t="s">
        <v>7</v>
      </c>
      <c r="B184" s="65" t="s">
        <v>71</v>
      </c>
      <c r="C184" s="23"/>
      <c r="D184" s="24"/>
      <c r="E184" s="25"/>
      <c r="F184" s="24"/>
      <c r="G184" s="7"/>
    </row>
    <row r="185" spans="1:7" ht="18.75" customHeight="1">
      <c r="A185" s="9"/>
      <c r="B185" s="48"/>
      <c r="C185" s="51" t="s">
        <v>11</v>
      </c>
      <c r="D185" s="52">
        <v>153.1</v>
      </c>
      <c r="E185" s="53">
        <v>0</v>
      </c>
      <c r="F185" s="52">
        <f>D185*E185</f>
        <v>0</v>
      </c>
      <c r="G185" s="7"/>
    </row>
    <row r="186" spans="1:7" ht="18.75" customHeight="1">
      <c r="A186" s="9"/>
      <c r="B186" s="48"/>
      <c r="C186" s="51"/>
      <c r="D186" s="52"/>
      <c r="E186" s="53"/>
      <c r="F186" s="52"/>
      <c r="G186" s="7"/>
    </row>
    <row r="187" spans="1:7" ht="38.25" customHeight="1">
      <c r="A187" s="55" t="s">
        <v>6</v>
      </c>
      <c r="B187" s="65" t="s">
        <v>78</v>
      </c>
      <c r="C187" s="51"/>
      <c r="D187" s="52"/>
      <c r="E187" s="53"/>
      <c r="F187" s="52"/>
      <c r="G187" s="7"/>
    </row>
    <row r="188" spans="1:7" ht="17.25" customHeight="1">
      <c r="A188" s="55"/>
      <c r="B188" s="65"/>
      <c r="C188" s="51" t="s">
        <v>11</v>
      </c>
      <c r="D188" s="52">
        <v>6.7</v>
      </c>
      <c r="E188" s="53">
        <v>0</v>
      </c>
      <c r="F188" s="52">
        <f>D188*E188</f>
        <v>0</v>
      </c>
      <c r="G188" s="7"/>
    </row>
    <row r="189" spans="1:7" ht="17.25" customHeight="1">
      <c r="A189" s="9"/>
      <c r="B189" s="48"/>
      <c r="C189" s="23"/>
      <c r="D189" s="24"/>
      <c r="E189" s="25"/>
      <c r="F189" s="24"/>
      <c r="G189" s="7"/>
    </row>
    <row r="190" spans="1:7" ht="40.5" customHeight="1">
      <c r="A190" s="55" t="s">
        <v>22</v>
      </c>
      <c r="B190" s="65" t="s">
        <v>79</v>
      </c>
      <c r="C190" s="23"/>
      <c r="D190" s="24"/>
      <c r="E190" s="25"/>
      <c r="F190" s="24"/>
      <c r="G190" s="7"/>
    </row>
    <row r="191" spans="1:7" ht="17.25" customHeight="1">
      <c r="A191" s="9"/>
      <c r="B191" s="48"/>
      <c r="C191" s="51" t="s">
        <v>11</v>
      </c>
      <c r="D191" s="52">
        <v>21.7</v>
      </c>
      <c r="E191" s="53">
        <v>0</v>
      </c>
      <c r="F191" s="52">
        <f>D191*E191</f>
        <v>0</v>
      </c>
      <c r="G191" s="7"/>
    </row>
    <row r="192" spans="1:7" ht="17.25" customHeight="1">
      <c r="A192" s="9"/>
      <c r="B192" s="48"/>
      <c r="C192" s="51"/>
      <c r="D192" s="52"/>
      <c r="E192" s="53"/>
      <c r="F192" s="52"/>
      <c r="G192" s="7"/>
    </row>
    <row r="193" spans="1:7" ht="38.25" customHeight="1">
      <c r="A193" s="55" t="s">
        <v>23</v>
      </c>
      <c r="B193" s="65" t="s">
        <v>80</v>
      </c>
      <c r="C193" s="51"/>
      <c r="D193" s="52"/>
      <c r="E193" s="53"/>
      <c r="F193" s="52"/>
      <c r="G193" s="7"/>
    </row>
    <row r="194" spans="1:7" ht="18.75" customHeight="1">
      <c r="A194" s="9"/>
      <c r="B194" s="48"/>
      <c r="C194" s="51" t="s">
        <v>11</v>
      </c>
      <c r="D194" s="52">
        <v>71.5</v>
      </c>
      <c r="E194" s="53">
        <v>0</v>
      </c>
      <c r="F194" s="52">
        <f>D194*E194</f>
        <v>0</v>
      </c>
      <c r="G194" s="7"/>
    </row>
    <row r="195" spans="1:7" ht="17.25" customHeight="1">
      <c r="A195" s="9"/>
      <c r="B195" s="48"/>
      <c r="C195" s="51"/>
      <c r="D195" s="52"/>
      <c r="E195" s="53"/>
      <c r="F195" s="52"/>
      <c r="G195" s="7"/>
    </row>
    <row r="196" spans="1:7" ht="40.5" customHeight="1">
      <c r="A196" s="55" t="s">
        <v>24</v>
      </c>
      <c r="B196" s="65" t="s">
        <v>81</v>
      </c>
      <c r="C196" s="51"/>
      <c r="D196" s="52"/>
      <c r="E196" s="53"/>
      <c r="F196" s="52"/>
      <c r="G196" s="7"/>
    </row>
    <row r="197" spans="1:7" ht="17.25" customHeight="1">
      <c r="A197" s="9"/>
      <c r="B197" s="48"/>
      <c r="C197" s="51" t="s">
        <v>11</v>
      </c>
      <c r="D197" s="52">
        <v>59.15</v>
      </c>
      <c r="E197" s="53">
        <v>0</v>
      </c>
      <c r="F197" s="52">
        <f>D197*E197</f>
        <v>0</v>
      </c>
      <c r="G197" s="7"/>
    </row>
    <row r="198" spans="1:7" ht="17.25" customHeight="1">
      <c r="A198" s="9"/>
      <c r="B198" s="48"/>
      <c r="C198" s="51"/>
      <c r="D198" s="52"/>
      <c r="E198" s="53"/>
      <c r="F198" s="52"/>
      <c r="G198" s="7"/>
    </row>
    <row r="199" spans="1:7" ht="93" customHeight="1">
      <c r="A199" s="55" t="s">
        <v>34</v>
      </c>
      <c r="B199" s="65" t="s">
        <v>82</v>
      </c>
      <c r="C199" s="51"/>
      <c r="D199" s="52"/>
      <c r="E199" s="53"/>
      <c r="F199" s="52"/>
      <c r="G199" s="7"/>
    </row>
    <row r="200" spans="1:7" ht="17.25" customHeight="1">
      <c r="A200" s="9"/>
      <c r="B200" s="48"/>
      <c r="C200" s="51" t="s">
        <v>11</v>
      </c>
      <c r="D200" s="52">
        <v>84.7</v>
      </c>
      <c r="E200" s="53">
        <v>0</v>
      </c>
      <c r="F200" s="52">
        <f>D200*E200</f>
        <v>0</v>
      </c>
      <c r="G200" s="7"/>
    </row>
    <row r="201" spans="1:7" ht="17.25" customHeight="1">
      <c r="A201" s="9"/>
      <c r="B201" s="48"/>
      <c r="C201" s="51"/>
      <c r="D201" s="52"/>
      <c r="E201" s="53"/>
      <c r="F201" s="52"/>
      <c r="G201" s="7"/>
    </row>
    <row r="202" spans="1:7" ht="59.25" customHeight="1">
      <c r="A202" s="55" t="s">
        <v>36</v>
      </c>
      <c r="B202" s="65" t="s">
        <v>83</v>
      </c>
      <c r="C202" s="51"/>
      <c r="D202" s="52"/>
      <c r="E202" s="53"/>
      <c r="F202" s="52"/>
      <c r="G202" s="7"/>
    </row>
    <row r="203" spans="1:7" ht="17.25" customHeight="1">
      <c r="A203" s="9"/>
      <c r="B203" s="48"/>
      <c r="C203" s="51" t="s">
        <v>11</v>
      </c>
      <c r="D203" s="52">
        <v>84.7</v>
      </c>
      <c r="E203" s="53">
        <v>0</v>
      </c>
      <c r="F203" s="52">
        <f>D203*E203</f>
        <v>0</v>
      </c>
      <c r="G203" s="7"/>
    </row>
    <row r="204" spans="1:7" ht="17.25" customHeight="1">
      <c r="A204" s="9"/>
      <c r="B204" s="48"/>
      <c r="C204" s="51"/>
      <c r="D204" s="52"/>
      <c r="E204" s="53"/>
      <c r="F204" s="52"/>
      <c r="G204" s="7"/>
    </row>
    <row r="205" spans="1:7" ht="58.5" customHeight="1">
      <c r="A205" s="55" t="s">
        <v>40</v>
      </c>
      <c r="B205" s="65" t="s">
        <v>84</v>
      </c>
      <c r="C205" s="51"/>
      <c r="D205" s="52"/>
      <c r="E205" s="53"/>
      <c r="F205" s="52"/>
      <c r="G205" s="7"/>
    </row>
    <row r="206" spans="1:7" ht="17.25" customHeight="1">
      <c r="A206" s="9"/>
      <c r="B206" s="48"/>
      <c r="C206" s="51" t="s">
        <v>11</v>
      </c>
      <c r="D206" s="52">
        <v>84.7</v>
      </c>
      <c r="E206" s="53">
        <v>0</v>
      </c>
      <c r="F206" s="52">
        <f>D206*E206</f>
        <v>0</v>
      </c>
      <c r="G206" s="7"/>
    </row>
    <row r="207" spans="1:7" ht="17.25" customHeight="1">
      <c r="A207" s="9"/>
      <c r="B207" s="48"/>
      <c r="C207" s="51"/>
      <c r="D207" s="52"/>
      <c r="E207" s="53"/>
      <c r="F207" s="52"/>
      <c r="G207" s="7"/>
    </row>
    <row r="208" spans="1:7" ht="17.25" customHeight="1">
      <c r="A208" s="9"/>
      <c r="B208" s="48"/>
      <c r="C208" s="51"/>
      <c r="D208" s="52"/>
      <c r="E208" s="53"/>
      <c r="F208" s="52"/>
      <c r="G208" s="7"/>
    </row>
    <row r="209" spans="1:7" ht="17.25" customHeight="1">
      <c r="A209" s="9"/>
      <c r="B209" s="48"/>
      <c r="C209" s="51"/>
      <c r="D209" s="52"/>
      <c r="E209" s="53"/>
      <c r="F209" s="52"/>
      <c r="G209" s="7"/>
    </row>
    <row r="210" spans="1:7" ht="17.25" customHeight="1">
      <c r="A210" s="9"/>
      <c r="B210" s="48"/>
      <c r="C210" s="51"/>
      <c r="D210" s="52"/>
      <c r="E210" s="53"/>
      <c r="F210" s="52"/>
      <c r="G210" s="7"/>
    </row>
    <row r="211" spans="1:7" ht="17.25" customHeight="1">
      <c r="A211" s="9"/>
      <c r="B211" s="48"/>
      <c r="C211" s="51"/>
      <c r="D211" s="52"/>
      <c r="E211" s="53"/>
      <c r="F211" s="52"/>
      <c r="G211" s="7"/>
    </row>
    <row r="212" spans="1:7" ht="58.5" customHeight="1">
      <c r="A212" s="55" t="s">
        <v>41</v>
      </c>
      <c r="B212" s="65" t="s">
        <v>85</v>
      </c>
      <c r="C212" s="51"/>
      <c r="D212" s="52"/>
      <c r="E212" s="53"/>
      <c r="F212" s="52"/>
      <c r="G212" s="7"/>
    </row>
    <row r="213" spans="1:7" ht="17.25" customHeight="1">
      <c r="A213" s="9"/>
      <c r="B213" s="48"/>
      <c r="C213" s="51" t="s">
        <v>11</v>
      </c>
      <c r="D213" s="52">
        <v>84.7</v>
      </c>
      <c r="E213" s="53">
        <v>0</v>
      </c>
      <c r="F213" s="52">
        <f>D213*E213</f>
        <v>0</v>
      </c>
      <c r="G213" s="7"/>
    </row>
    <row r="214" spans="1:7" ht="17.25" customHeight="1">
      <c r="A214" s="9"/>
      <c r="B214" s="48"/>
      <c r="C214" s="51"/>
      <c r="D214" s="52"/>
      <c r="E214" s="53"/>
      <c r="F214" s="52"/>
      <c r="G214" s="7"/>
    </row>
    <row r="215" spans="1:7" ht="78" customHeight="1">
      <c r="A215" s="55" t="s">
        <v>73</v>
      </c>
      <c r="B215" s="65" t="s">
        <v>86</v>
      </c>
      <c r="C215" s="51"/>
      <c r="D215" s="52"/>
      <c r="E215" s="53"/>
      <c r="F215" s="52"/>
      <c r="G215" s="7"/>
    </row>
    <row r="216" spans="1:7" ht="17.25" customHeight="1">
      <c r="A216" s="9"/>
      <c r="B216" s="48"/>
      <c r="C216" s="51" t="s">
        <v>11</v>
      </c>
      <c r="D216" s="52">
        <v>84.7</v>
      </c>
      <c r="E216" s="53">
        <v>0</v>
      </c>
      <c r="F216" s="52">
        <f>D216*E216</f>
        <v>0</v>
      </c>
      <c r="G216" s="7"/>
    </row>
    <row r="217" spans="1:7" ht="17.25" customHeight="1">
      <c r="A217" s="9"/>
      <c r="B217" s="48"/>
      <c r="C217" s="51"/>
      <c r="D217" s="52"/>
      <c r="E217" s="53"/>
      <c r="F217" s="52"/>
      <c r="G217" s="7"/>
    </row>
    <row r="218" spans="1:7" ht="17.25" customHeight="1">
      <c r="A218" s="9"/>
      <c r="B218" s="59" t="s">
        <v>26</v>
      </c>
      <c r="C218" s="60"/>
      <c r="D218" s="61"/>
      <c r="E218" s="62"/>
      <c r="F218" s="61">
        <f>SUM(F185:F216)</f>
        <v>0</v>
      </c>
      <c r="G218" s="7"/>
    </row>
    <row r="219" spans="1:7" ht="17.25" customHeight="1">
      <c r="A219" s="9"/>
      <c r="B219" s="48"/>
      <c r="C219" s="51"/>
      <c r="D219" s="52"/>
      <c r="E219" s="53"/>
      <c r="F219" s="52"/>
      <c r="G219" s="7"/>
    </row>
    <row r="220" spans="1:7" ht="17.25" customHeight="1">
      <c r="A220" s="9"/>
      <c r="B220" s="69" t="s">
        <v>87</v>
      </c>
      <c r="C220" s="70"/>
      <c r="D220" s="70"/>
      <c r="E220" s="71"/>
      <c r="F220" s="70">
        <f>F218+F169+F141+F73+F51</f>
        <v>0</v>
      </c>
      <c r="G220" s="7"/>
    </row>
    <row r="221" spans="1:7" ht="17.25" customHeight="1">
      <c r="A221" s="9"/>
      <c r="B221" s="48"/>
      <c r="C221" s="51"/>
      <c r="D221" s="52"/>
      <c r="E221" s="53"/>
      <c r="F221" s="52"/>
      <c r="G221" s="7"/>
    </row>
    <row r="222" spans="1:7" ht="17.25" customHeight="1">
      <c r="A222" s="9"/>
      <c r="B222" s="48"/>
      <c r="C222" s="51"/>
      <c r="D222" s="52"/>
      <c r="E222" s="53"/>
      <c r="F222" s="52"/>
      <c r="G222" s="7"/>
    </row>
    <row r="223" spans="1:7" ht="17.25" customHeight="1">
      <c r="A223" s="9"/>
      <c r="B223" s="48"/>
      <c r="C223" s="51"/>
      <c r="D223" s="52"/>
      <c r="E223" s="53"/>
      <c r="F223" s="52"/>
      <c r="G223" s="7"/>
    </row>
    <row r="224" ht="17.25" customHeight="1">
      <c r="G224" s="7"/>
    </row>
    <row r="225" spans="1:7" ht="17.25" customHeight="1">
      <c r="A225" s="9"/>
      <c r="B225" s="48"/>
      <c r="C225" s="51"/>
      <c r="D225" s="52"/>
      <c r="E225" s="53"/>
      <c r="F225" s="52"/>
      <c r="G225" s="7"/>
    </row>
    <row r="226" spans="1:7" ht="17.25" customHeight="1">
      <c r="A226" s="9"/>
      <c r="B226" s="48"/>
      <c r="C226" s="51"/>
      <c r="D226" s="52"/>
      <c r="E226" s="53"/>
      <c r="F226" s="52"/>
      <c r="G226" s="7"/>
    </row>
    <row r="227" spans="1:7" ht="17.25" customHeight="1">
      <c r="A227" s="9"/>
      <c r="B227" s="48"/>
      <c r="C227" s="51"/>
      <c r="D227" s="52"/>
      <c r="E227" s="53"/>
      <c r="F227" s="52"/>
      <c r="G227" s="7"/>
    </row>
    <row r="228" spans="1:7" ht="17.25" customHeight="1">
      <c r="A228" s="9"/>
      <c r="B228" s="48"/>
      <c r="C228" s="51"/>
      <c r="D228" s="52"/>
      <c r="E228" s="53"/>
      <c r="F228" s="52"/>
      <c r="G228" s="7"/>
    </row>
    <row r="229" spans="1:7" ht="17.25" customHeight="1">
      <c r="A229" s="9"/>
      <c r="B229" s="48"/>
      <c r="C229" s="51"/>
      <c r="D229" s="52"/>
      <c r="E229" s="53"/>
      <c r="F229" s="52"/>
      <c r="G229" s="7"/>
    </row>
    <row r="230" spans="1:7" ht="17.25" customHeight="1">
      <c r="A230" s="72" t="s">
        <v>90</v>
      </c>
      <c r="B230" s="73" t="s">
        <v>91</v>
      </c>
      <c r="C230" s="74"/>
      <c r="D230" s="75"/>
      <c r="E230" s="76"/>
      <c r="F230" s="127"/>
      <c r="G230" s="7"/>
    </row>
    <row r="231" spans="1:7" ht="17.25" customHeight="1">
      <c r="A231" s="9"/>
      <c r="B231" s="48"/>
      <c r="C231" s="51"/>
      <c r="D231" s="52"/>
      <c r="E231" s="53"/>
      <c r="F231" s="52"/>
      <c r="G231" s="7"/>
    </row>
    <row r="232" spans="1:7" ht="17.25" customHeight="1">
      <c r="A232" s="9"/>
      <c r="B232" s="77" t="s">
        <v>92</v>
      </c>
      <c r="C232" s="51"/>
      <c r="D232" s="52"/>
      <c r="E232" s="53"/>
      <c r="F232" s="52"/>
      <c r="G232" s="7"/>
    </row>
    <row r="233" spans="1:7" ht="17.25" customHeight="1">
      <c r="A233" s="9"/>
      <c r="B233" s="48"/>
      <c r="C233" s="51"/>
      <c r="D233" s="52"/>
      <c r="E233" s="53"/>
      <c r="F233" s="52"/>
      <c r="G233" s="7"/>
    </row>
    <row r="234" spans="1:7" ht="67.5" customHeight="1">
      <c r="A234" s="55" t="s">
        <v>7</v>
      </c>
      <c r="B234" s="65" t="s">
        <v>93</v>
      </c>
      <c r="C234" s="51"/>
      <c r="D234" s="52"/>
      <c r="E234" s="53"/>
      <c r="F234" s="52"/>
      <c r="G234" s="7"/>
    </row>
    <row r="235" spans="1:7" ht="17.25" customHeight="1">
      <c r="A235" s="9"/>
      <c r="B235" s="48"/>
      <c r="C235" s="51" t="s">
        <v>75</v>
      </c>
      <c r="D235" s="52">
        <v>8.45</v>
      </c>
      <c r="E235" s="53">
        <v>0</v>
      </c>
      <c r="F235" s="52">
        <f>D235*E235</f>
        <v>0</v>
      </c>
      <c r="G235" s="7"/>
    </row>
    <row r="236" spans="1:7" ht="17.25" customHeight="1">
      <c r="A236" s="9"/>
      <c r="B236" s="48"/>
      <c r="C236" s="51"/>
      <c r="D236" s="52"/>
      <c r="E236" s="53"/>
      <c r="F236" s="52"/>
      <c r="G236" s="7"/>
    </row>
    <row r="237" spans="1:7" ht="59.25" customHeight="1">
      <c r="A237" s="55" t="s">
        <v>6</v>
      </c>
      <c r="B237" s="65" t="s">
        <v>94</v>
      </c>
      <c r="C237" s="51"/>
      <c r="D237" s="52"/>
      <c r="E237" s="53"/>
      <c r="F237" s="52"/>
      <c r="G237" s="7"/>
    </row>
    <row r="238" spans="1:7" ht="17.25" customHeight="1">
      <c r="A238" s="9"/>
      <c r="B238" s="48"/>
      <c r="C238" s="51" t="s">
        <v>75</v>
      </c>
      <c r="D238" s="52">
        <v>24</v>
      </c>
      <c r="E238" s="53">
        <v>0</v>
      </c>
      <c r="F238" s="52">
        <f>D238*E238</f>
        <v>0</v>
      </c>
      <c r="G238" s="7"/>
    </row>
    <row r="239" spans="1:7" ht="17.25" customHeight="1">
      <c r="A239" s="9"/>
      <c r="B239" s="48"/>
      <c r="C239" s="51"/>
      <c r="D239" s="52"/>
      <c r="E239" s="53"/>
      <c r="F239" s="52"/>
      <c r="G239" s="7"/>
    </row>
    <row r="240" spans="1:7" ht="63" customHeight="1">
      <c r="A240" s="55" t="s">
        <v>22</v>
      </c>
      <c r="B240" s="65" t="s">
        <v>95</v>
      </c>
      <c r="C240" s="51"/>
      <c r="D240" s="52"/>
      <c r="E240" s="53"/>
      <c r="F240" s="52"/>
      <c r="G240" s="7"/>
    </row>
    <row r="241" spans="1:7" ht="17.25" customHeight="1">
      <c r="A241" s="55"/>
      <c r="B241" s="48"/>
      <c r="C241" s="51" t="s">
        <v>75</v>
      </c>
      <c r="D241" s="52">
        <v>11.5</v>
      </c>
      <c r="E241" s="53">
        <v>0</v>
      </c>
      <c r="F241" s="52">
        <f>D241*E241</f>
        <v>0</v>
      </c>
      <c r="G241" s="7"/>
    </row>
    <row r="242" spans="1:7" ht="17.25" customHeight="1">
      <c r="A242" s="55"/>
      <c r="B242" s="48"/>
      <c r="C242" s="51"/>
      <c r="D242" s="52"/>
      <c r="E242" s="53"/>
      <c r="F242" s="52"/>
      <c r="G242" s="7"/>
    </row>
    <row r="243" spans="1:7" ht="17.25" customHeight="1">
      <c r="A243" s="55"/>
      <c r="B243" s="59" t="s">
        <v>12</v>
      </c>
      <c r="C243" s="60"/>
      <c r="D243" s="61"/>
      <c r="E243" s="62"/>
      <c r="F243" s="61">
        <f>SUM(F235:F241)</f>
        <v>0</v>
      </c>
      <c r="G243" s="7"/>
    </row>
    <row r="244" spans="1:7" ht="17.25" customHeight="1">
      <c r="A244" s="9"/>
      <c r="B244" s="48"/>
      <c r="C244" s="51"/>
      <c r="D244" s="52"/>
      <c r="E244" s="53"/>
      <c r="F244" s="52"/>
      <c r="G244" s="7"/>
    </row>
    <row r="245" spans="1:7" ht="17.25" customHeight="1">
      <c r="A245" s="9"/>
      <c r="B245" s="77" t="s">
        <v>96</v>
      </c>
      <c r="C245" s="51"/>
      <c r="D245" s="52"/>
      <c r="E245" s="53"/>
      <c r="F245" s="52"/>
      <c r="G245" s="7"/>
    </row>
    <row r="246" spans="1:7" ht="17.25" customHeight="1">
      <c r="A246" s="9"/>
      <c r="B246" s="48"/>
      <c r="C246" s="51"/>
      <c r="D246" s="52"/>
      <c r="E246" s="53"/>
      <c r="F246" s="52"/>
      <c r="G246" s="7"/>
    </row>
    <row r="247" spans="1:7" ht="78.75" customHeight="1">
      <c r="A247" s="55" t="s">
        <v>7</v>
      </c>
      <c r="B247" s="65" t="s">
        <v>97</v>
      </c>
      <c r="C247" s="51"/>
      <c r="D247" s="52"/>
      <c r="E247" s="53"/>
      <c r="F247" s="52"/>
      <c r="G247" s="7"/>
    </row>
    <row r="248" spans="1:7" ht="17.25" customHeight="1">
      <c r="A248" s="9"/>
      <c r="B248" s="48"/>
      <c r="C248" s="51" t="s">
        <v>11</v>
      </c>
      <c r="D248" s="52">
        <v>84.7</v>
      </c>
      <c r="E248" s="53">
        <v>0</v>
      </c>
      <c r="F248" s="52">
        <f>D248*E248</f>
        <v>0</v>
      </c>
      <c r="G248" s="7"/>
    </row>
    <row r="249" spans="1:7" ht="17.25" customHeight="1">
      <c r="A249" s="9"/>
      <c r="B249" s="48"/>
      <c r="C249" s="51"/>
      <c r="D249" s="52"/>
      <c r="E249" s="53"/>
      <c r="F249" s="52"/>
      <c r="G249" s="7"/>
    </row>
    <row r="250" spans="1:7" ht="17.25" customHeight="1">
      <c r="A250" s="9"/>
      <c r="B250" s="59" t="s">
        <v>14</v>
      </c>
      <c r="C250" s="60"/>
      <c r="D250" s="61"/>
      <c r="E250" s="62"/>
      <c r="F250" s="61">
        <f>SUM(F248)</f>
        <v>0</v>
      </c>
      <c r="G250" s="7"/>
    </row>
    <row r="251" spans="1:7" ht="17.25" customHeight="1">
      <c r="A251" s="9"/>
      <c r="B251" s="48"/>
      <c r="C251" s="51"/>
      <c r="D251" s="52"/>
      <c r="E251" s="53"/>
      <c r="F251" s="52"/>
      <c r="G251" s="7"/>
    </row>
    <row r="252" spans="1:7" ht="17.25" customHeight="1">
      <c r="A252" s="9"/>
      <c r="B252" s="77" t="s">
        <v>98</v>
      </c>
      <c r="C252" s="51"/>
      <c r="D252" s="52"/>
      <c r="E252" s="53"/>
      <c r="F252" s="52"/>
      <c r="G252" s="7"/>
    </row>
    <row r="253" spans="1:7" ht="17.25" customHeight="1">
      <c r="A253" s="9"/>
      <c r="B253" s="48"/>
      <c r="C253" s="51"/>
      <c r="D253" s="52"/>
      <c r="E253" s="53"/>
      <c r="F253" s="52"/>
      <c r="G253" s="7"/>
    </row>
    <row r="254" spans="1:7" ht="80.25" customHeight="1">
      <c r="A254" s="55" t="s">
        <v>7</v>
      </c>
      <c r="B254" s="65" t="s">
        <v>99</v>
      </c>
      <c r="C254" s="51"/>
      <c r="D254" s="52"/>
      <c r="E254" s="53"/>
      <c r="F254" s="52"/>
      <c r="G254" s="7"/>
    </row>
    <row r="255" spans="1:7" ht="17.25" customHeight="1">
      <c r="A255" s="9"/>
      <c r="B255" s="48"/>
      <c r="C255" s="51" t="s">
        <v>11</v>
      </c>
      <c r="D255" s="52">
        <v>247.5</v>
      </c>
      <c r="E255" s="53">
        <v>0</v>
      </c>
      <c r="F255" s="52">
        <f>D255*E255</f>
        <v>0</v>
      </c>
      <c r="G255" s="7"/>
    </row>
    <row r="256" spans="1:7" ht="17.25" customHeight="1">
      <c r="A256" s="9"/>
      <c r="B256" s="48"/>
      <c r="C256" s="51"/>
      <c r="D256" s="52"/>
      <c r="E256" s="53"/>
      <c r="F256" s="52"/>
      <c r="G256" s="7"/>
    </row>
    <row r="257" spans="1:7" ht="66" customHeight="1">
      <c r="A257" s="55" t="s">
        <v>6</v>
      </c>
      <c r="B257" s="65" t="s">
        <v>100</v>
      </c>
      <c r="C257" s="51"/>
      <c r="D257" s="52"/>
      <c r="E257" s="53"/>
      <c r="F257" s="52"/>
      <c r="G257" s="7"/>
    </row>
    <row r="258" spans="1:7" ht="17.25" customHeight="1">
      <c r="A258" s="9"/>
      <c r="B258" s="48"/>
      <c r="C258" s="51" t="s">
        <v>11</v>
      </c>
      <c r="D258" s="52">
        <v>270.5</v>
      </c>
      <c r="E258" s="53">
        <v>0</v>
      </c>
      <c r="F258" s="52">
        <f>D258*E258</f>
        <v>0</v>
      </c>
      <c r="G258" s="7"/>
    </row>
    <row r="259" spans="1:7" ht="17.25" customHeight="1">
      <c r="A259" s="9"/>
      <c r="B259" s="48"/>
      <c r="C259" s="51"/>
      <c r="D259" s="52"/>
      <c r="E259" s="53"/>
      <c r="F259" s="52"/>
      <c r="G259" s="7"/>
    </row>
    <row r="260" spans="1:7" ht="63" customHeight="1">
      <c r="A260" s="55" t="s">
        <v>22</v>
      </c>
      <c r="B260" s="65" t="s">
        <v>101</v>
      </c>
      <c r="C260" s="51"/>
      <c r="D260" s="52"/>
      <c r="E260" s="53"/>
      <c r="F260" s="52"/>
      <c r="G260" s="7"/>
    </row>
    <row r="261" spans="1:7" ht="17.25" customHeight="1">
      <c r="A261" s="9"/>
      <c r="B261" s="48"/>
      <c r="C261" s="51" t="s">
        <v>11</v>
      </c>
      <c r="D261" s="52">
        <v>9.65</v>
      </c>
      <c r="E261" s="53">
        <v>0</v>
      </c>
      <c r="F261" s="52">
        <f>D261*E261</f>
        <v>0</v>
      </c>
      <c r="G261" s="7"/>
    </row>
    <row r="262" spans="1:7" ht="17.25" customHeight="1">
      <c r="A262" s="9"/>
      <c r="B262" s="48"/>
      <c r="C262" s="51"/>
      <c r="D262" s="52"/>
      <c r="E262" s="53"/>
      <c r="F262" s="52"/>
      <c r="G262" s="7"/>
    </row>
    <row r="263" spans="1:7" ht="17.25" customHeight="1">
      <c r="A263" s="9"/>
      <c r="B263" s="59" t="s">
        <v>15</v>
      </c>
      <c r="C263" s="60"/>
      <c r="D263" s="61"/>
      <c r="E263" s="62"/>
      <c r="F263" s="61">
        <f>SUM(F255:F261)</f>
        <v>0</v>
      </c>
      <c r="G263" s="7"/>
    </row>
    <row r="264" spans="1:7" ht="17.25" customHeight="1">
      <c r="A264" s="9"/>
      <c r="B264" s="48"/>
      <c r="C264" s="51"/>
      <c r="D264" s="52"/>
      <c r="E264" s="53"/>
      <c r="F264" s="52"/>
      <c r="G264" s="7"/>
    </row>
    <row r="265" spans="1:7" ht="17.25" customHeight="1">
      <c r="A265" s="9"/>
      <c r="B265" s="77" t="s">
        <v>102</v>
      </c>
      <c r="C265" s="51"/>
      <c r="D265" s="52"/>
      <c r="E265" s="53"/>
      <c r="F265" s="52"/>
      <c r="G265" s="7"/>
    </row>
    <row r="266" spans="1:7" ht="17.25" customHeight="1">
      <c r="A266" s="9"/>
      <c r="B266" s="48"/>
      <c r="C266" s="51"/>
      <c r="D266" s="52"/>
      <c r="E266" s="53"/>
      <c r="F266" s="52"/>
      <c r="G266" s="7"/>
    </row>
    <row r="267" spans="1:7" ht="166.5" customHeight="1">
      <c r="A267" s="55" t="s">
        <v>7</v>
      </c>
      <c r="B267" s="65" t="s">
        <v>103</v>
      </c>
      <c r="C267" s="51"/>
      <c r="D267" s="52"/>
      <c r="E267" s="53"/>
      <c r="F267" s="52"/>
      <c r="G267" s="7"/>
    </row>
    <row r="268" spans="1:7" ht="17.25" customHeight="1">
      <c r="A268" s="9"/>
      <c r="B268" s="48"/>
      <c r="C268" s="51" t="s">
        <v>11</v>
      </c>
      <c r="D268" s="52">
        <v>43.2</v>
      </c>
      <c r="E268" s="53">
        <v>0</v>
      </c>
      <c r="F268" s="52">
        <f>D268*E268</f>
        <v>0</v>
      </c>
      <c r="G268" s="7"/>
    </row>
    <row r="269" spans="1:7" ht="17.25" customHeight="1">
      <c r="A269" s="9"/>
      <c r="B269" s="48"/>
      <c r="C269" s="51"/>
      <c r="D269" s="52"/>
      <c r="E269" s="53"/>
      <c r="F269" s="52"/>
      <c r="G269" s="7"/>
    </row>
    <row r="270" spans="1:7" ht="148.5" customHeight="1">
      <c r="A270" s="55" t="s">
        <v>6</v>
      </c>
      <c r="B270" s="65" t="s">
        <v>104</v>
      </c>
      <c r="C270" s="51"/>
      <c r="D270" s="52"/>
      <c r="E270" s="53"/>
      <c r="F270" s="52"/>
      <c r="G270" s="7"/>
    </row>
    <row r="271" spans="1:7" ht="17.25" customHeight="1">
      <c r="A271" s="9"/>
      <c r="B271" s="48"/>
      <c r="C271" s="51" t="s">
        <v>11</v>
      </c>
      <c r="D271" s="52">
        <v>226.8</v>
      </c>
      <c r="E271" s="53">
        <v>0</v>
      </c>
      <c r="F271" s="52">
        <f>D271*E271</f>
        <v>0</v>
      </c>
      <c r="G271" s="7"/>
    </row>
    <row r="272" spans="1:7" ht="17.25" customHeight="1">
      <c r="A272" s="9"/>
      <c r="B272" s="48"/>
      <c r="C272" s="51"/>
      <c r="D272" s="52"/>
      <c r="E272" s="53"/>
      <c r="F272" s="52"/>
      <c r="G272" s="7"/>
    </row>
    <row r="273" spans="1:7" ht="17.25" customHeight="1">
      <c r="A273" s="9"/>
      <c r="B273" s="59" t="s">
        <v>16</v>
      </c>
      <c r="C273" s="60"/>
      <c r="D273" s="61"/>
      <c r="E273" s="62"/>
      <c r="F273" s="61">
        <f>SUM(F268:F271)</f>
        <v>0</v>
      </c>
      <c r="G273" s="7"/>
    </row>
    <row r="274" spans="1:7" ht="17.25" customHeight="1">
      <c r="A274" s="9"/>
      <c r="B274" s="48"/>
      <c r="C274" s="51"/>
      <c r="D274" s="52"/>
      <c r="E274" s="53"/>
      <c r="F274" s="52"/>
      <c r="G274" s="7"/>
    </row>
    <row r="275" spans="1:7" ht="17.25" customHeight="1">
      <c r="A275" s="9"/>
      <c r="B275" s="48"/>
      <c r="C275" s="51"/>
      <c r="D275" s="52"/>
      <c r="E275" s="53"/>
      <c r="F275" s="52"/>
      <c r="G275" s="7"/>
    </row>
    <row r="276" spans="1:7" ht="17.25" customHeight="1">
      <c r="A276" s="9"/>
      <c r="B276" s="48"/>
      <c r="C276" s="51"/>
      <c r="D276" s="52"/>
      <c r="E276" s="53"/>
      <c r="F276" s="52"/>
      <c r="G276" s="7"/>
    </row>
    <row r="277" spans="1:7" ht="17.25" customHeight="1">
      <c r="A277" s="9"/>
      <c r="B277" s="77" t="s">
        <v>109</v>
      </c>
      <c r="C277" s="51"/>
      <c r="D277" s="52"/>
      <c r="E277" s="53"/>
      <c r="F277" s="52"/>
      <c r="G277" s="7"/>
    </row>
    <row r="278" spans="1:7" ht="17.25" customHeight="1">
      <c r="A278" s="9"/>
      <c r="B278" s="48"/>
      <c r="C278" s="51"/>
      <c r="D278" s="52"/>
      <c r="E278" s="53"/>
      <c r="F278" s="52"/>
      <c r="G278" s="7"/>
    </row>
    <row r="279" spans="1:7" ht="312.75" customHeight="1">
      <c r="A279" s="55" t="s">
        <v>7</v>
      </c>
      <c r="B279" s="65" t="s">
        <v>105</v>
      </c>
      <c r="C279" s="51"/>
      <c r="D279" s="52"/>
      <c r="E279" s="53"/>
      <c r="F279" s="52"/>
      <c r="G279" s="7"/>
    </row>
    <row r="280" spans="1:7" ht="17.25" customHeight="1">
      <c r="A280" s="9"/>
      <c r="B280" s="48"/>
      <c r="C280" s="51" t="s">
        <v>11</v>
      </c>
      <c r="D280" s="52">
        <v>132.5</v>
      </c>
      <c r="E280" s="53">
        <v>0</v>
      </c>
      <c r="F280" s="52">
        <f>D280*E280</f>
        <v>0</v>
      </c>
      <c r="G280" s="7"/>
    </row>
    <row r="281" spans="1:7" ht="17.25" customHeight="1">
      <c r="A281" s="9"/>
      <c r="B281" s="48"/>
      <c r="C281" s="51"/>
      <c r="D281" s="52"/>
      <c r="E281" s="53"/>
      <c r="F281" s="52"/>
      <c r="G281" s="7"/>
    </row>
    <row r="282" spans="1:7" ht="96" customHeight="1">
      <c r="A282" s="55" t="s">
        <v>6</v>
      </c>
      <c r="B282" s="65" t="s">
        <v>106</v>
      </c>
      <c r="C282" s="51"/>
      <c r="D282" s="52"/>
      <c r="E282" s="53"/>
      <c r="F282" s="52"/>
      <c r="G282" s="7"/>
    </row>
    <row r="283" spans="1:7" ht="17.25" customHeight="1">
      <c r="A283" s="9"/>
      <c r="B283" s="48"/>
      <c r="C283" s="51" t="s">
        <v>75</v>
      </c>
      <c r="D283" s="52">
        <v>62</v>
      </c>
      <c r="E283" s="53">
        <v>0</v>
      </c>
      <c r="F283" s="52">
        <f>D283*E283</f>
        <v>0</v>
      </c>
      <c r="G283" s="7"/>
    </row>
    <row r="284" spans="1:7" ht="17.25" customHeight="1">
      <c r="A284" s="9"/>
      <c r="B284" s="48"/>
      <c r="C284" s="51"/>
      <c r="D284" s="52"/>
      <c r="E284" s="53"/>
      <c r="F284" s="52"/>
      <c r="G284" s="7"/>
    </row>
    <row r="285" spans="1:7" ht="161.25" customHeight="1">
      <c r="A285" s="9"/>
      <c r="B285" s="35" t="s">
        <v>107</v>
      </c>
      <c r="C285" s="51"/>
      <c r="D285" s="52"/>
      <c r="E285" s="53"/>
      <c r="F285" s="52"/>
      <c r="G285" s="7"/>
    </row>
    <row r="286" spans="1:7" ht="153" customHeight="1">
      <c r="A286" s="55" t="s">
        <v>22</v>
      </c>
      <c r="B286" s="65" t="s">
        <v>108</v>
      </c>
      <c r="C286" s="51"/>
      <c r="D286" s="52"/>
      <c r="E286" s="53"/>
      <c r="F286" s="52"/>
      <c r="G286" s="7"/>
    </row>
    <row r="287" spans="1:7" ht="17.25" customHeight="1">
      <c r="A287" s="9"/>
      <c r="B287" s="48"/>
      <c r="C287" s="51" t="s">
        <v>11</v>
      </c>
      <c r="D287" s="52">
        <v>58</v>
      </c>
      <c r="E287" s="53">
        <v>0</v>
      </c>
      <c r="F287" s="52">
        <f>D287*E287</f>
        <v>0</v>
      </c>
      <c r="G287" s="7"/>
    </row>
    <row r="288" spans="1:7" ht="17.25" customHeight="1">
      <c r="A288" s="9"/>
      <c r="B288" s="48"/>
      <c r="C288" s="51"/>
      <c r="D288" s="52"/>
      <c r="E288" s="53"/>
      <c r="F288" s="52"/>
      <c r="G288" s="7"/>
    </row>
    <row r="289" spans="1:7" ht="17.25" customHeight="1">
      <c r="A289" s="9"/>
      <c r="B289" s="59" t="s">
        <v>26</v>
      </c>
      <c r="C289" s="60"/>
      <c r="D289" s="61"/>
      <c r="E289" s="62"/>
      <c r="F289" s="61">
        <f>SUM(F280:F287)</f>
        <v>0</v>
      </c>
      <c r="G289" s="7"/>
    </row>
    <row r="290" spans="1:7" ht="17.25" customHeight="1">
      <c r="A290" s="9"/>
      <c r="B290" s="48"/>
      <c r="C290" s="51"/>
      <c r="D290" s="52"/>
      <c r="E290" s="53"/>
      <c r="F290" s="52"/>
      <c r="G290" s="7"/>
    </row>
    <row r="291" spans="1:7" ht="17.25" customHeight="1">
      <c r="A291" s="9"/>
      <c r="B291" s="77" t="s">
        <v>110</v>
      </c>
      <c r="C291" s="51"/>
      <c r="D291" s="52"/>
      <c r="E291" s="53"/>
      <c r="F291" s="52"/>
      <c r="G291" s="7"/>
    </row>
    <row r="292" spans="1:7" ht="17.25" customHeight="1">
      <c r="A292" s="9"/>
      <c r="B292" s="48"/>
      <c r="C292" s="51"/>
      <c r="D292" s="52"/>
      <c r="E292" s="53"/>
      <c r="F292" s="52"/>
      <c r="G292" s="7"/>
    </row>
    <row r="293" spans="1:7" ht="114" customHeight="1">
      <c r="A293" s="55" t="s">
        <v>7</v>
      </c>
      <c r="B293" s="65" t="s">
        <v>111</v>
      </c>
      <c r="C293" s="51"/>
      <c r="D293" s="52"/>
      <c r="E293" s="53"/>
      <c r="F293" s="52"/>
      <c r="G293" s="7"/>
    </row>
    <row r="294" spans="1:7" ht="17.25" customHeight="1">
      <c r="A294" s="9"/>
      <c r="B294" s="48"/>
      <c r="C294" s="51" t="s">
        <v>11</v>
      </c>
      <c r="D294" s="52">
        <v>148.6</v>
      </c>
      <c r="E294" s="53">
        <v>0</v>
      </c>
      <c r="F294" s="52">
        <f>D294*E294</f>
        <v>0</v>
      </c>
      <c r="G294" s="7"/>
    </row>
    <row r="295" spans="1:7" ht="17.25" customHeight="1">
      <c r="A295" s="9"/>
      <c r="B295" s="48"/>
      <c r="C295" s="51"/>
      <c r="D295" s="52"/>
      <c r="E295" s="53"/>
      <c r="F295" s="52"/>
      <c r="G295" s="7"/>
    </row>
    <row r="296" spans="1:7" ht="155.25" customHeight="1">
      <c r="A296" s="55" t="s">
        <v>6</v>
      </c>
      <c r="B296" s="65" t="s">
        <v>112</v>
      </c>
      <c r="C296" s="51"/>
      <c r="D296" s="52"/>
      <c r="E296" s="53"/>
      <c r="F296" s="52"/>
      <c r="G296" s="7"/>
    </row>
    <row r="297" spans="1:7" ht="20.25" customHeight="1">
      <c r="A297" s="9"/>
      <c r="B297" s="65"/>
      <c r="C297" s="51" t="s">
        <v>11</v>
      </c>
      <c r="D297" s="52">
        <v>130.6</v>
      </c>
      <c r="E297" s="53">
        <v>0</v>
      </c>
      <c r="F297" s="52">
        <f>D297*E297</f>
        <v>0</v>
      </c>
      <c r="G297" s="7"/>
    </row>
    <row r="298" spans="1:7" ht="17.25" customHeight="1">
      <c r="A298" s="9"/>
      <c r="B298" s="65"/>
      <c r="C298" s="51"/>
      <c r="D298" s="52"/>
      <c r="E298" s="53"/>
      <c r="F298" s="52"/>
      <c r="G298" s="7"/>
    </row>
    <row r="299" spans="1:7" ht="134.25" customHeight="1">
      <c r="A299" s="55" t="s">
        <v>22</v>
      </c>
      <c r="B299" s="65" t="s">
        <v>113</v>
      </c>
      <c r="C299" s="51"/>
      <c r="D299" s="52"/>
      <c r="E299" s="53"/>
      <c r="F299" s="52"/>
      <c r="G299" s="7"/>
    </row>
    <row r="300" spans="1:7" ht="17.25" customHeight="1">
      <c r="A300" s="9"/>
      <c r="B300" s="65"/>
      <c r="C300" s="51" t="s">
        <v>11</v>
      </c>
      <c r="D300" s="52">
        <v>35</v>
      </c>
      <c r="E300" s="53">
        <v>0</v>
      </c>
      <c r="F300" s="52">
        <f>D300*E300</f>
        <v>0</v>
      </c>
      <c r="G300" s="7"/>
    </row>
    <row r="301" spans="1:7" ht="17.25" customHeight="1">
      <c r="A301" s="9"/>
      <c r="B301" s="48"/>
      <c r="C301" s="51"/>
      <c r="D301" s="52"/>
      <c r="E301" s="53"/>
      <c r="F301" s="52"/>
      <c r="G301" s="7"/>
    </row>
    <row r="302" spans="1:7" ht="17.25" customHeight="1">
      <c r="A302" s="9"/>
      <c r="B302" s="59" t="s">
        <v>27</v>
      </c>
      <c r="C302" s="60"/>
      <c r="D302" s="61"/>
      <c r="E302" s="62"/>
      <c r="F302" s="61">
        <f>SUM(F294:F300)</f>
        <v>0</v>
      </c>
      <c r="G302" s="7"/>
    </row>
    <row r="303" spans="1:7" ht="17.25" customHeight="1">
      <c r="A303" s="9"/>
      <c r="B303" s="48"/>
      <c r="C303" s="51"/>
      <c r="D303" s="52"/>
      <c r="E303" s="53"/>
      <c r="F303" s="52"/>
      <c r="G303" s="7"/>
    </row>
    <row r="304" spans="1:7" ht="17.25" customHeight="1">
      <c r="A304" s="9"/>
      <c r="B304" s="77" t="s">
        <v>114</v>
      </c>
      <c r="C304" s="51"/>
      <c r="D304" s="52"/>
      <c r="E304" s="53"/>
      <c r="F304" s="52"/>
      <c r="G304" s="7"/>
    </row>
    <row r="305" spans="1:7" ht="17.25" customHeight="1">
      <c r="A305" s="9"/>
      <c r="B305" s="48"/>
      <c r="C305" s="51"/>
      <c r="D305" s="52"/>
      <c r="E305" s="53"/>
      <c r="F305" s="52"/>
      <c r="G305" s="7"/>
    </row>
    <row r="306" spans="1:7" ht="258" customHeight="1">
      <c r="A306" s="55" t="s">
        <v>7</v>
      </c>
      <c r="B306" s="65" t="s">
        <v>115</v>
      </c>
      <c r="C306" s="51"/>
      <c r="D306" s="52"/>
      <c r="E306" s="53"/>
      <c r="F306" s="52"/>
      <c r="G306" s="7"/>
    </row>
    <row r="307" spans="1:7" ht="17.25" customHeight="1">
      <c r="A307" s="9"/>
      <c r="B307" s="48"/>
      <c r="C307" s="51" t="s">
        <v>116</v>
      </c>
      <c r="D307" s="52">
        <v>23.05</v>
      </c>
      <c r="E307" s="53">
        <v>0</v>
      </c>
      <c r="F307" s="52">
        <f>D307*E307</f>
        <v>0</v>
      </c>
      <c r="G307" s="7"/>
    </row>
    <row r="308" spans="1:7" ht="17.25" customHeight="1">
      <c r="A308" s="9"/>
      <c r="B308" s="48"/>
      <c r="C308" s="51"/>
      <c r="D308" s="52"/>
      <c r="E308" s="53"/>
      <c r="F308" s="52"/>
      <c r="G308" s="7"/>
    </row>
    <row r="309" spans="1:7" ht="187.5" customHeight="1">
      <c r="A309" s="55" t="s">
        <v>6</v>
      </c>
      <c r="B309" s="65" t="s">
        <v>222</v>
      </c>
      <c r="C309" s="51"/>
      <c r="D309" s="52"/>
      <c r="E309" s="53"/>
      <c r="F309" s="52"/>
      <c r="G309" s="7"/>
    </row>
    <row r="310" spans="1:7" ht="17.25" customHeight="1">
      <c r="A310" s="9"/>
      <c r="B310" s="48"/>
      <c r="C310" s="51" t="s">
        <v>116</v>
      </c>
      <c r="D310" s="52">
        <v>16.95</v>
      </c>
      <c r="E310" s="53">
        <v>0</v>
      </c>
      <c r="F310" s="52">
        <f>D310*E310</f>
        <v>0</v>
      </c>
      <c r="G310" s="7"/>
    </row>
    <row r="311" spans="1:7" ht="17.25" customHeight="1">
      <c r="A311" s="9"/>
      <c r="B311" s="48"/>
      <c r="C311" s="51"/>
      <c r="D311" s="52"/>
      <c r="E311" s="53"/>
      <c r="F311" s="52"/>
      <c r="G311" s="7"/>
    </row>
    <row r="312" spans="1:7" ht="17.25" customHeight="1">
      <c r="A312" s="9"/>
      <c r="B312" s="59" t="s">
        <v>28</v>
      </c>
      <c r="C312" s="60"/>
      <c r="D312" s="61"/>
      <c r="E312" s="62"/>
      <c r="F312" s="61">
        <f>SUM(F307:F310)</f>
        <v>0</v>
      </c>
      <c r="G312" s="7"/>
    </row>
    <row r="313" spans="1:7" ht="17.25" customHeight="1">
      <c r="A313" s="9"/>
      <c r="B313" s="48"/>
      <c r="C313" s="51"/>
      <c r="D313" s="52"/>
      <c r="E313" s="53"/>
      <c r="F313" s="52"/>
      <c r="G313" s="7"/>
    </row>
    <row r="314" spans="1:7" ht="17.25" customHeight="1">
      <c r="A314" s="9"/>
      <c r="B314" s="77" t="s">
        <v>117</v>
      </c>
      <c r="C314" s="51"/>
      <c r="D314" s="52"/>
      <c r="E314" s="53"/>
      <c r="F314" s="52"/>
      <c r="G314" s="7"/>
    </row>
    <row r="315" spans="1:7" ht="17.25" customHeight="1">
      <c r="A315" s="9"/>
      <c r="B315" s="48"/>
      <c r="C315" s="51"/>
      <c r="D315" s="52"/>
      <c r="E315" s="53"/>
      <c r="F315" s="52"/>
      <c r="G315" s="7"/>
    </row>
    <row r="316" spans="1:7" ht="102.75" customHeight="1">
      <c r="A316" s="55" t="s">
        <v>7</v>
      </c>
      <c r="B316" s="65" t="s">
        <v>118</v>
      </c>
      <c r="C316" s="51"/>
      <c r="D316" s="52"/>
      <c r="E316" s="53"/>
      <c r="F316" s="52"/>
      <c r="G316" s="7"/>
    </row>
    <row r="317" spans="1:7" ht="17.25" customHeight="1">
      <c r="A317" s="9"/>
      <c r="B317" s="48"/>
      <c r="C317" s="51" t="s">
        <v>11</v>
      </c>
      <c r="D317" s="52">
        <v>425</v>
      </c>
      <c r="E317" s="53">
        <v>0</v>
      </c>
      <c r="F317" s="52">
        <f>D317*E317</f>
        <v>0</v>
      </c>
      <c r="G317" s="7"/>
    </row>
    <row r="318" spans="1:7" ht="17.25" customHeight="1">
      <c r="A318" s="9"/>
      <c r="B318" s="48"/>
      <c r="C318" s="51"/>
      <c r="D318" s="52"/>
      <c r="E318" s="53"/>
      <c r="F318" s="52"/>
      <c r="G318" s="7"/>
    </row>
    <row r="319" spans="1:7" ht="98.25" customHeight="1">
      <c r="A319" s="55" t="s">
        <v>6</v>
      </c>
      <c r="B319" s="65" t="s">
        <v>119</v>
      </c>
      <c r="C319" s="51"/>
      <c r="D319" s="52"/>
      <c r="E319" s="53"/>
      <c r="F319" s="52"/>
      <c r="G319" s="7"/>
    </row>
    <row r="320" spans="1:7" ht="17.25" customHeight="1">
      <c r="A320" s="9"/>
      <c r="B320" s="48"/>
      <c r="C320" s="51" t="s">
        <v>11</v>
      </c>
      <c r="D320" s="52">
        <v>280</v>
      </c>
      <c r="E320" s="53">
        <v>0</v>
      </c>
      <c r="F320" s="52">
        <f>D320*E320</f>
        <v>0</v>
      </c>
      <c r="G320" s="7"/>
    </row>
    <row r="321" spans="1:7" ht="17.25" customHeight="1">
      <c r="A321" s="9"/>
      <c r="B321" s="48"/>
      <c r="C321" s="51"/>
      <c r="D321" s="52"/>
      <c r="E321" s="53"/>
      <c r="F321" s="52"/>
      <c r="G321" s="7"/>
    </row>
    <row r="322" spans="1:7" ht="17.25" customHeight="1">
      <c r="A322" s="9"/>
      <c r="B322" s="59" t="s">
        <v>120</v>
      </c>
      <c r="C322" s="60"/>
      <c r="D322" s="61"/>
      <c r="E322" s="62"/>
      <c r="F322" s="61">
        <f>SUM(F317:F320)</f>
        <v>0</v>
      </c>
      <c r="G322" s="7"/>
    </row>
    <row r="323" spans="1:7" ht="17.25" customHeight="1">
      <c r="A323" s="9"/>
      <c r="B323" s="48"/>
      <c r="C323" s="51"/>
      <c r="D323" s="52"/>
      <c r="E323" s="53"/>
      <c r="F323" s="52"/>
      <c r="G323" s="7"/>
    </row>
    <row r="324" spans="1:7" ht="17.25" customHeight="1">
      <c r="A324" s="9"/>
      <c r="B324" s="77" t="s">
        <v>121</v>
      </c>
      <c r="C324" s="51"/>
      <c r="D324" s="52"/>
      <c r="E324" s="53"/>
      <c r="F324" s="52"/>
      <c r="G324" s="7"/>
    </row>
    <row r="325" spans="1:7" ht="17.25" customHeight="1">
      <c r="A325" s="9"/>
      <c r="B325" s="48"/>
      <c r="C325" s="51"/>
      <c r="D325" s="52"/>
      <c r="E325" s="53"/>
      <c r="F325" s="52"/>
      <c r="G325" s="7"/>
    </row>
    <row r="326" spans="1:7" ht="36">
      <c r="A326" s="14"/>
      <c r="B326" s="35" t="s">
        <v>21</v>
      </c>
      <c r="C326" s="11"/>
      <c r="D326" s="12"/>
      <c r="E326" s="13"/>
      <c r="F326" s="12"/>
      <c r="G326" s="7"/>
    </row>
    <row r="327" spans="1:7" ht="18">
      <c r="A327" s="9"/>
      <c r="B327" s="35" t="s">
        <v>13</v>
      </c>
      <c r="C327" s="11"/>
      <c r="D327" s="12"/>
      <c r="E327" s="13"/>
      <c r="F327" s="12"/>
      <c r="G327" s="7"/>
    </row>
    <row r="328" spans="1:7" ht="147.75" customHeight="1">
      <c r="A328" s="9"/>
      <c r="B328" s="78" t="s">
        <v>25</v>
      </c>
      <c r="C328" s="11"/>
      <c r="D328" s="12"/>
      <c r="E328" s="13"/>
      <c r="F328" s="12"/>
      <c r="G328" s="7"/>
    </row>
    <row r="329" spans="1:7" ht="15">
      <c r="A329" s="14"/>
      <c r="B329" s="18"/>
      <c r="C329" s="16"/>
      <c r="D329" s="17"/>
      <c r="E329" s="13"/>
      <c r="F329" s="12"/>
      <c r="G329" s="7"/>
    </row>
    <row r="330" spans="1:7" ht="60" customHeight="1">
      <c r="A330" s="81" t="s">
        <v>7</v>
      </c>
      <c r="B330" s="49" t="s">
        <v>122</v>
      </c>
      <c r="C330" s="31"/>
      <c r="D330" s="24"/>
      <c r="E330" s="25"/>
      <c r="F330" s="24"/>
      <c r="G330" s="7"/>
    </row>
    <row r="331" spans="1:7" ht="18">
      <c r="A331" s="81"/>
      <c r="B331" s="79" t="s">
        <v>123</v>
      </c>
      <c r="C331" s="80" t="s">
        <v>9</v>
      </c>
      <c r="D331" s="52">
        <v>1</v>
      </c>
      <c r="E331" s="53">
        <v>0</v>
      </c>
      <c r="F331" s="52">
        <f>D331*E331</f>
        <v>0</v>
      </c>
      <c r="G331" s="7"/>
    </row>
    <row r="332" spans="1:7" ht="18">
      <c r="A332" s="81"/>
      <c r="B332" s="32"/>
      <c r="C332" s="31"/>
      <c r="D332" s="24"/>
      <c r="E332" s="25"/>
      <c r="F332" s="24"/>
      <c r="G332" s="7"/>
    </row>
    <row r="333" spans="1:7" ht="64.5" customHeight="1">
      <c r="A333" s="82" t="s">
        <v>6</v>
      </c>
      <c r="B333" s="56" t="s">
        <v>126</v>
      </c>
      <c r="C333" s="31"/>
      <c r="D333" s="24"/>
      <c r="E333" s="25"/>
      <c r="F333" s="24"/>
      <c r="G333" s="7"/>
    </row>
    <row r="334" spans="1:7" ht="18">
      <c r="A334" s="81"/>
      <c r="B334" s="79" t="s">
        <v>124</v>
      </c>
      <c r="C334" s="80" t="s">
        <v>9</v>
      </c>
      <c r="D334" s="52">
        <v>8</v>
      </c>
      <c r="E334" s="53">
        <v>0</v>
      </c>
      <c r="F334" s="52">
        <f>D334*E334</f>
        <v>0</v>
      </c>
      <c r="G334" s="7"/>
    </row>
    <row r="335" spans="1:7" ht="18">
      <c r="A335" s="81"/>
      <c r="B335" s="32"/>
      <c r="C335" s="31"/>
      <c r="D335" s="24"/>
      <c r="E335" s="25"/>
      <c r="F335" s="24"/>
      <c r="G335" s="7"/>
    </row>
    <row r="336" spans="1:7" ht="63.75" customHeight="1">
      <c r="A336" s="82" t="s">
        <v>22</v>
      </c>
      <c r="B336" s="56" t="s">
        <v>125</v>
      </c>
      <c r="C336" s="31"/>
      <c r="D336" s="24"/>
      <c r="E336" s="25"/>
      <c r="F336" s="24"/>
      <c r="G336" s="7"/>
    </row>
    <row r="337" spans="1:7" ht="18">
      <c r="A337" s="81"/>
      <c r="B337" s="79" t="s">
        <v>127</v>
      </c>
      <c r="C337" s="80" t="s">
        <v>9</v>
      </c>
      <c r="D337" s="52">
        <v>1</v>
      </c>
      <c r="E337" s="53">
        <v>0</v>
      </c>
      <c r="F337" s="52">
        <f>D337*E337</f>
        <v>0</v>
      </c>
      <c r="G337" s="7"/>
    </row>
    <row r="338" spans="1:7" ht="18">
      <c r="A338" s="81"/>
      <c r="B338" s="32"/>
      <c r="C338" s="31"/>
      <c r="D338" s="24"/>
      <c r="E338" s="25"/>
      <c r="F338" s="24"/>
      <c r="G338" s="7"/>
    </row>
    <row r="339" spans="1:7" ht="57.75" customHeight="1">
      <c r="A339" s="82" t="s">
        <v>23</v>
      </c>
      <c r="B339" s="56" t="s">
        <v>129</v>
      </c>
      <c r="C339" s="31"/>
      <c r="D339" s="24"/>
      <c r="E339" s="25"/>
      <c r="F339" s="24"/>
      <c r="G339" s="7"/>
    </row>
    <row r="340" spans="1:7" ht="18" customHeight="1">
      <c r="A340" s="30"/>
      <c r="B340" s="79" t="s">
        <v>128</v>
      </c>
      <c r="C340" s="80" t="s">
        <v>9</v>
      </c>
      <c r="D340" s="52">
        <v>1</v>
      </c>
      <c r="E340" s="53">
        <v>0</v>
      </c>
      <c r="F340" s="52">
        <f>D340*E340</f>
        <v>0</v>
      </c>
      <c r="G340" s="7"/>
    </row>
    <row r="341" spans="1:7" ht="15.75">
      <c r="A341" s="30"/>
      <c r="B341" s="32"/>
      <c r="C341" s="31"/>
      <c r="D341" s="24"/>
      <c r="E341" s="25"/>
      <c r="F341" s="24"/>
      <c r="G341" s="7"/>
    </row>
    <row r="342" spans="1:7" ht="59.25" customHeight="1">
      <c r="A342" s="82" t="s">
        <v>24</v>
      </c>
      <c r="B342" s="56" t="s">
        <v>130</v>
      </c>
      <c r="C342" s="31"/>
      <c r="D342" s="24"/>
      <c r="E342" s="25"/>
      <c r="F342" s="24"/>
      <c r="G342" s="7"/>
    </row>
    <row r="343" spans="1:7" ht="18">
      <c r="A343" s="30"/>
      <c r="B343" s="79" t="s">
        <v>131</v>
      </c>
      <c r="C343" s="80" t="s">
        <v>9</v>
      </c>
      <c r="D343" s="52">
        <v>1</v>
      </c>
      <c r="E343" s="53">
        <v>0</v>
      </c>
      <c r="F343" s="52">
        <f>D343*E343</f>
        <v>0</v>
      </c>
      <c r="G343" s="7"/>
    </row>
    <row r="344" spans="1:7" ht="18">
      <c r="A344" s="30"/>
      <c r="B344" s="56"/>
      <c r="C344" s="80"/>
      <c r="D344" s="52"/>
      <c r="E344" s="53"/>
      <c r="F344" s="52"/>
      <c r="G344" s="7"/>
    </row>
    <row r="345" spans="1:7" ht="94.5" customHeight="1">
      <c r="A345" s="82" t="s">
        <v>34</v>
      </c>
      <c r="B345" s="56" t="s">
        <v>135</v>
      </c>
      <c r="C345" s="80"/>
      <c r="D345" s="52"/>
      <c r="E345" s="53"/>
      <c r="F345" s="52"/>
      <c r="G345" s="7"/>
    </row>
    <row r="346" spans="1:7" ht="18">
      <c r="A346" s="30"/>
      <c r="B346" s="79" t="s">
        <v>132</v>
      </c>
      <c r="C346" s="80" t="s">
        <v>9</v>
      </c>
      <c r="D346" s="52">
        <v>1</v>
      </c>
      <c r="E346" s="53">
        <v>0</v>
      </c>
      <c r="F346" s="52">
        <f>D346*E346</f>
        <v>0</v>
      </c>
      <c r="G346" s="7"/>
    </row>
    <row r="347" spans="1:7" ht="15.75">
      <c r="A347" s="30"/>
      <c r="B347" s="32"/>
      <c r="C347" s="31"/>
      <c r="D347" s="24"/>
      <c r="E347" s="25"/>
      <c r="F347" s="24"/>
      <c r="G347" s="7"/>
    </row>
    <row r="348" spans="1:7" ht="84" customHeight="1">
      <c r="A348" s="81" t="s">
        <v>36</v>
      </c>
      <c r="B348" s="56" t="s">
        <v>134</v>
      </c>
      <c r="C348" s="31"/>
      <c r="D348" s="24"/>
      <c r="E348" s="25"/>
      <c r="F348" s="24"/>
      <c r="G348" s="7"/>
    </row>
    <row r="349" spans="1:7" ht="18">
      <c r="A349" s="30"/>
      <c r="B349" s="79" t="s">
        <v>133</v>
      </c>
      <c r="C349" s="80" t="s">
        <v>9</v>
      </c>
      <c r="D349" s="52">
        <v>2</v>
      </c>
      <c r="E349" s="53">
        <v>0</v>
      </c>
      <c r="F349" s="52">
        <f>D349*E349</f>
        <v>0</v>
      </c>
      <c r="G349" s="7"/>
    </row>
    <row r="350" spans="1:7" ht="15.75">
      <c r="A350" s="30"/>
      <c r="B350" s="32"/>
      <c r="C350" s="31"/>
      <c r="D350" s="24"/>
      <c r="E350" s="25"/>
      <c r="F350" s="24"/>
      <c r="G350" s="7"/>
    </row>
    <row r="351" spans="1:7" ht="78.75" customHeight="1">
      <c r="A351" s="81" t="s">
        <v>40</v>
      </c>
      <c r="B351" s="56" t="s">
        <v>136</v>
      </c>
      <c r="C351" s="31"/>
      <c r="D351" s="24"/>
      <c r="E351" s="25"/>
      <c r="F351" s="24"/>
      <c r="G351" s="7"/>
    </row>
    <row r="352" spans="1:7" ht="18">
      <c r="A352" s="30"/>
      <c r="B352" s="79" t="s">
        <v>137</v>
      </c>
      <c r="C352" s="80" t="s">
        <v>9</v>
      </c>
      <c r="D352" s="52">
        <v>2</v>
      </c>
      <c r="E352" s="53">
        <v>0</v>
      </c>
      <c r="F352" s="52">
        <f>D352*E352</f>
        <v>0</v>
      </c>
      <c r="G352" s="7"/>
    </row>
    <row r="353" spans="1:7" ht="15.75">
      <c r="A353" s="30"/>
      <c r="B353" s="32"/>
      <c r="C353" s="31"/>
      <c r="D353" s="24"/>
      <c r="E353" s="25"/>
      <c r="F353" s="24"/>
      <c r="G353" s="7"/>
    </row>
    <row r="354" spans="1:7" ht="73.5" customHeight="1">
      <c r="A354" s="81" t="s">
        <v>41</v>
      </c>
      <c r="B354" s="56" t="s">
        <v>138</v>
      </c>
      <c r="C354" s="31"/>
      <c r="D354" s="24"/>
      <c r="E354" s="25"/>
      <c r="F354" s="24"/>
      <c r="G354" s="7"/>
    </row>
    <row r="355" spans="1:7" ht="18">
      <c r="A355" s="30"/>
      <c r="B355" s="79" t="s">
        <v>139</v>
      </c>
      <c r="C355" s="80" t="s">
        <v>9</v>
      </c>
      <c r="D355" s="52">
        <v>1</v>
      </c>
      <c r="E355" s="53">
        <v>0</v>
      </c>
      <c r="F355" s="52">
        <f>D355*E355</f>
        <v>0</v>
      </c>
      <c r="G355" s="7"/>
    </row>
    <row r="356" spans="1:7" ht="15.75">
      <c r="A356" s="30"/>
      <c r="B356" s="32"/>
      <c r="C356" s="31"/>
      <c r="D356" s="24"/>
      <c r="E356" s="25"/>
      <c r="F356" s="24"/>
      <c r="G356" s="7"/>
    </row>
    <row r="357" spans="1:7" ht="18">
      <c r="A357" s="33"/>
      <c r="B357" s="59" t="s">
        <v>140</v>
      </c>
      <c r="C357" s="27"/>
      <c r="D357" s="28"/>
      <c r="E357" s="29"/>
      <c r="F357" s="61">
        <f>SUM(F331:F338)</f>
        <v>0</v>
      </c>
      <c r="G357" s="7"/>
    </row>
    <row r="358" spans="1:7" ht="18">
      <c r="A358" s="33"/>
      <c r="B358" s="83"/>
      <c r="C358" s="84"/>
      <c r="D358" s="85"/>
      <c r="E358" s="86"/>
      <c r="F358" s="87"/>
      <c r="G358" s="7"/>
    </row>
    <row r="359" spans="1:7" ht="18">
      <c r="A359" s="33"/>
      <c r="B359" s="77" t="s">
        <v>146</v>
      </c>
      <c r="C359" s="84"/>
      <c r="D359" s="85"/>
      <c r="E359" s="86"/>
      <c r="F359" s="87"/>
      <c r="G359" s="7"/>
    </row>
    <row r="360" spans="1:7" ht="18">
      <c r="A360" s="34"/>
      <c r="B360" s="35"/>
      <c r="C360" s="23"/>
      <c r="D360" s="24"/>
      <c r="E360" s="25"/>
      <c r="F360" s="24"/>
      <c r="G360" s="7"/>
    </row>
    <row r="361" spans="1:7" ht="36">
      <c r="A361" s="34"/>
      <c r="B361" s="35" t="s">
        <v>21</v>
      </c>
      <c r="C361" s="23"/>
      <c r="D361" s="24"/>
      <c r="E361" s="25"/>
      <c r="F361" s="24"/>
      <c r="G361" s="7"/>
    </row>
    <row r="362" spans="1:7" ht="18">
      <c r="A362" s="34"/>
      <c r="B362" s="35"/>
      <c r="C362" s="23"/>
      <c r="D362" s="24"/>
      <c r="E362" s="25"/>
      <c r="F362" s="24"/>
      <c r="G362" s="7"/>
    </row>
    <row r="363" spans="1:7" ht="90">
      <c r="A363" s="81" t="s">
        <v>7</v>
      </c>
      <c r="B363" s="88" t="s">
        <v>147</v>
      </c>
      <c r="C363" s="23"/>
      <c r="D363" s="24"/>
      <c r="E363" s="25"/>
      <c r="F363" s="24"/>
      <c r="G363" s="7"/>
    </row>
    <row r="364" spans="1:7" ht="18">
      <c r="A364" s="34"/>
      <c r="B364" s="79" t="s">
        <v>141</v>
      </c>
      <c r="C364" s="80" t="s">
        <v>9</v>
      </c>
      <c r="D364" s="52">
        <v>2</v>
      </c>
      <c r="E364" s="53">
        <v>0</v>
      </c>
      <c r="F364" s="52">
        <f>D364*E364</f>
        <v>0</v>
      </c>
      <c r="G364" s="7"/>
    </row>
    <row r="365" spans="1:7" ht="18">
      <c r="A365" s="34"/>
      <c r="B365" s="79" t="s">
        <v>142</v>
      </c>
      <c r="C365" s="80" t="s">
        <v>9</v>
      </c>
      <c r="D365" s="52">
        <v>4</v>
      </c>
      <c r="E365" s="53">
        <v>0</v>
      </c>
      <c r="F365" s="52">
        <f aca="true" t="shared" si="0" ref="F365:F367">D365*E365</f>
        <v>0</v>
      </c>
      <c r="G365" s="7"/>
    </row>
    <row r="366" spans="1:7" ht="18">
      <c r="A366" s="34"/>
      <c r="B366" s="79" t="s">
        <v>143</v>
      </c>
      <c r="C366" s="80" t="s">
        <v>9</v>
      </c>
      <c r="D366" s="52">
        <v>6</v>
      </c>
      <c r="E366" s="53">
        <v>0</v>
      </c>
      <c r="F366" s="52">
        <f t="shared" si="0"/>
        <v>0</v>
      </c>
      <c r="G366" s="7"/>
    </row>
    <row r="367" spans="1:7" ht="18">
      <c r="A367" s="34"/>
      <c r="B367" s="79" t="s">
        <v>144</v>
      </c>
      <c r="C367" s="80" t="s">
        <v>9</v>
      </c>
      <c r="D367" s="52">
        <v>4</v>
      </c>
      <c r="E367" s="53">
        <v>0</v>
      </c>
      <c r="F367" s="52">
        <f t="shared" si="0"/>
        <v>0</v>
      </c>
      <c r="G367" s="7"/>
    </row>
    <row r="368" spans="1:7" ht="18">
      <c r="A368" s="34"/>
      <c r="B368" s="79"/>
      <c r="C368" s="80"/>
      <c r="D368" s="52"/>
      <c r="E368" s="53"/>
      <c r="F368" s="52"/>
      <c r="G368" s="7"/>
    </row>
    <row r="369" spans="1:7" ht="18">
      <c r="A369" s="34"/>
      <c r="B369" s="59" t="s">
        <v>145</v>
      </c>
      <c r="C369" s="27"/>
      <c r="D369" s="28"/>
      <c r="E369" s="29"/>
      <c r="F369" s="61">
        <f>SUM(F364:F367)</f>
        <v>0</v>
      </c>
      <c r="G369" s="7"/>
    </row>
    <row r="370" spans="1:7" ht="18">
      <c r="A370" s="34"/>
      <c r="B370" s="35"/>
      <c r="C370" s="23"/>
      <c r="D370" s="24"/>
      <c r="E370" s="25"/>
      <c r="F370" s="24"/>
      <c r="G370" s="7"/>
    </row>
    <row r="371" spans="1:7" ht="18">
      <c r="A371" s="34"/>
      <c r="B371" s="77" t="s">
        <v>150</v>
      </c>
      <c r="C371" s="23"/>
      <c r="D371" s="24"/>
      <c r="E371" s="25"/>
      <c r="F371" s="24"/>
      <c r="G371" s="7"/>
    </row>
    <row r="372" spans="1:7" ht="18">
      <c r="A372" s="34"/>
      <c r="B372" s="35"/>
      <c r="C372" s="23"/>
      <c r="D372" s="24"/>
      <c r="E372" s="25"/>
      <c r="F372" s="24"/>
      <c r="G372" s="7"/>
    </row>
    <row r="373" spans="1:7" ht="409.5" customHeight="1">
      <c r="A373" s="81" t="s">
        <v>7</v>
      </c>
      <c r="B373" s="679" t="s">
        <v>223</v>
      </c>
      <c r="C373" s="23"/>
      <c r="D373" s="24"/>
      <c r="E373" s="25"/>
      <c r="F373" s="24"/>
      <c r="G373" s="7"/>
    </row>
    <row r="374" spans="1:7" ht="108" customHeight="1">
      <c r="A374" s="34"/>
      <c r="B374" s="679"/>
      <c r="G374" s="7"/>
    </row>
    <row r="375" spans="1:7" ht="18">
      <c r="A375" s="34"/>
      <c r="B375" s="36"/>
      <c r="C375" s="89" t="s">
        <v>11</v>
      </c>
      <c r="D375" s="52">
        <v>350.25</v>
      </c>
      <c r="E375" s="52">
        <v>0</v>
      </c>
      <c r="F375" s="52">
        <f>D375*E375</f>
        <v>0</v>
      </c>
      <c r="G375" s="7"/>
    </row>
    <row r="376" spans="1:7" ht="15.75">
      <c r="A376" s="34"/>
      <c r="B376" s="37"/>
      <c r="C376" s="37"/>
      <c r="D376" s="37"/>
      <c r="E376" s="37"/>
      <c r="F376" s="24"/>
      <c r="G376" s="7"/>
    </row>
    <row r="377" spans="1:7" ht="409.5" customHeight="1">
      <c r="A377" s="81" t="s">
        <v>6</v>
      </c>
      <c r="B377" s="680" t="s">
        <v>29</v>
      </c>
      <c r="C377" s="37"/>
      <c r="D377" s="37"/>
      <c r="E377" s="37"/>
      <c r="F377" s="24"/>
      <c r="G377" s="7"/>
    </row>
    <row r="378" spans="1:7" ht="112.5" customHeight="1">
      <c r="A378" s="34"/>
      <c r="B378" s="680"/>
      <c r="G378" s="7"/>
    </row>
    <row r="379" spans="1:7" ht="18">
      <c r="A379" s="34"/>
      <c r="B379" s="37"/>
      <c r="C379" s="89" t="s">
        <v>11</v>
      </c>
      <c r="D379" s="52">
        <v>14.5</v>
      </c>
      <c r="E379" s="90">
        <v>0</v>
      </c>
      <c r="F379" s="52">
        <f>D379*E379</f>
        <v>0</v>
      </c>
      <c r="G379" s="7"/>
    </row>
    <row r="380" spans="1:7" ht="18">
      <c r="A380" s="34"/>
      <c r="B380" s="37"/>
      <c r="C380" s="89"/>
      <c r="D380" s="52"/>
      <c r="E380" s="90"/>
      <c r="F380" s="52"/>
      <c r="G380" s="7"/>
    </row>
    <row r="381" spans="1:7" ht="113.25" customHeight="1">
      <c r="A381" s="81" t="s">
        <v>22</v>
      </c>
      <c r="B381" s="56" t="s">
        <v>148</v>
      </c>
      <c r="C381" s="89"/>
      <c r="D381" s="52"/>
      <c r="E381" s="90"/>
      <c r="F381" s="52"/>
      <c r="G381" s="7"/>
    </row>
    <row r="382" spans="1:7" ht="18">
      <c r="A382" s="34"/>
      <c r="B382" s="37"/>
      <c r="C382" s="89" t="s">
        <v>11</v>
      </c>
      <c r="D382" s="52">
        <v>21.4</v>
      </c>
      <c r="E382" s="90">
        <v>0</v>
      </c>
      <c r="F382" s="52">
        <f>D382*E382</f>
        <v>0</v>
      </c>
      <c r="G382" s="7"/>
    </row>
    <row r="383" spans="1:7" ht="18">
      <c r="A383" s="34"/>
      <c r="B383" s="37"/>
      <c r="C383" s="89"/>
      <c r="D383" s="52"/>
      <c r="E383" s="90"/>
      <c r="F383" s="52"/>
      <c r="G383" s="7"/>
    </row>
    <row r="384" spans="1:7" ht="18">
      <c r="A384" s="34"/>
      <c r="B384" s="37"/>
      <c r="C384" s="89"/>
      <c r="D384" s="52"/>
      <c r="E384" s="90"/>
      <c r="F384" s="52"/>
      <c r="G384" s="7"/>
    </row>
    <row r="385" spans="1:7" ht="18">
      <c r="A385" s="34"/>
      <c r="B385" s="37"/>
      <c r="C385" s="89"/>
      <c r="D385" s="52"/>
      <c r="E385" s="90"/>
      <c r="F385" s="52"/>
      <c r="G385" s="7"/>
    </row>
    <row r="386" spans="1:7" ht="18">
      <c r="A386" s="34"/>
      <c r="B386" s="37"/>
      <c r="C386" s="89"/>
      <c r="D386" s="52"/>
      <c r="E386" s="90"/>
      <c r="F386" s="52"/>
      <c r="G386" s="7"/>
    </row>
    <row r="387" spans="1:7" ht="18">
      <c r="A387" s="34"/>
      <c r="B387" s="37"/>
      <c r="C387" s="89"/>
      <c r="D387" s="52"/>
      <c r="E387" s="90"/>
      <c r="F387" s="52"/>
      <c r="G387" s="7"/>
    </row>
    <row r="388" spans="1:7" ht="18">
      <c r="A388" s="34"/>
      <c r="B388" s="37"/>
      <c r="C388" s="89"/>
      <c r="D388" s="52"/>
      <c r="E388" s="90"/>
      <c r="F388" s="52"/>
      <c r="G388" s="7"/>
    </row>
    <row r="389" spans="1:7" ht="109.5" customHeight="1">
      <c r="A389" s="81" t="s">
        <v>23</v>
      </c>
      <c r="B389" s="56" t="s">
        <v>149</v>
      </c>
      <c r="C389" s="89"/>
      <c r="D389" s="52"/>
      <c r="E389" s="90"/>
      <c r="F389" s="52"/>
      <c r="G389" s="7"/>
    </row>
    <row r="390" spans="1:7" ht="18">
      <c r="A390" s="34"/>
      <c r="B390" s="35"/>
      <c r="C390" s="89" t="s">
        <v>11</v>
      </c>
      <c r="D390" s="52">
        <v>125</v>
      </c>
      <c r="E390" s="90">
        <v>0</v>
      </c>
      <c r="F390" s="52">
        <f>D390*E390</f>
        <v>0</v>
      </c>
      <c r="G390" s="7"/>
    </row>
    <row r="391" spans="1:7" ht="18">
      <c r="A391" s="34"/>
      <c r="B391" s="35"/>
      <c r="C391" s="89"/>
      <c r="D391" s="52"/>
      <c r="E391" s="90"/>
      <c r="F391" s="52"/>
      <c r="G391" s="7"/>
    </row>
    <row r="392" spans="1:7" ht="18">
      <c r="A392" s="33"/>
      <c r="B392" s="59" t="s">
        <v>151</v>
      </c>
      <c r="C392" s="60"/>
      <c r="D392" s="61"/>
      <c r="E392" s="62"/>
      <c r="F392" s="61">
        <f>SUM(F375:F390)</f>
        <v>0</v>
      </c>
      <c r="G392" s="7"/>
    </row>
    <row r="393" spans="1:7" ht="18">
      <c r="A393" s="33"/>
      <c r="B393" s="83"/>
      <c r="C393" s="91"/>
      <c r="D393" s="87"/>
      <c r="E393" s="92"/>
      <c r="F393" s="87"/>
      <c r="G393" s="7"/>
    </row>
    <row r="394" spans="1:7" ht="20.25">
      <c r="A394" s="33"/>
      <c r="B394" s="69" t="s">
        <v>152</v>
      </c>
      <c r="C394" s="70"/>
      <c r="D394" s="70"/>
      <c r="E394" s="71"/>
      <c r="F394" s="70">
        <f>F392+F369+F357+F322+F312+F302+F289+F273+F263+F250+F243</f>
        <v>0</v>
      </c>
      <c r="G394" s="7"/>
    </row>
    <row r="395" spans="1:7" ht="20.25">
      <c r="A395" s="33"/>
      <c r="B395" s="154"/>
      <c r="C395" s="155"/>
      <c r="D395" s="155"/>
      <c r="E395" s="156"/>
      <c r="F395" s="155"/>
      <c r="G395" s="7"/>
    </row>
    <row r="396" spans="1:7" ht="20.25">
      <c r="A396" s="33"/>
      <c r="B396" s="154"/>
      <c r="C396" s="155"/>
      <c r="D396" s="155"/>
      <c r="E396" s="156"/>
      <c r="F396" s="155"/>
      <c r="G396" s="7"/>
    </row>
    <row r="397" spans="1:7" ht="21" thickBot="1">
      <c r="A397" s="33"/>
      <c r="B397" s="154"/>
      <c r="C397" s="155"/>
      <c r="D397" s="155"/>
      <c r="E397" s="156"/>
      <c r="F397" s="155"/>
      <c r="G397" s="7"/>
    </row>
    <row r="398" spans="1:7" ht="36.75" thickBot="1">
      <c r="A398" s="102" t="s">
        <v>153</v>
      </c>
      <c r="B398" s="73" t="s">
        <v>154</v>
      </c>
      <c r="C398" s="74"/>
      <c r="D398" s="75"/>
      <c r="E398" s="76"/>
      <c r="F398" s="127"/>
      <c r="G398" s="7"/>
    </row>
    <row r="399" spans="1:7" ht="18">
      <c r="A399" s="9"/>
      <c r="B399" s="10"/>
      <c r="C399" s="11"/>
      <c r="D399" s="12"/>
      <c r="E399" s="13"/>
      <c r="F399" s="12"/>
      <c r="G399" s="7"/>
    </row>
    <row r="400" spans="1:7" ht="18">
      <c r="A400" s="9"/>
      <c r="B400" s="77" t="s">
        <v>178</v>
      </c>
      <c r="C400" s="11"/>
      <c r="D400" s="12"/>
      <c r="E400" s="13"/>
      <c r="F400" s="12"/>
      <c r="G400" s="7"/>
    </row>
    <row r="401" spans="1:7" ht="18">
      <c r="A401" s="9"/>
      <c r="B401" s="10"/>
      <c r="C401" s="11"/>
      <c r="D401" s="12"/>
      <c r="E401" s="13"/>
      <c r="F401" s="12"/>
      <c r="G401" s="7"/>
    </row>
    <row r="402" spans="1:7" ht="72">
      <c r="A402" s="93" t="s">
        <v>7</v>
      </c>
      <c r="B402" s="66" t="s">
        <v>155</v>
      </c>
      <c r="C402" s="94"/>
      <c r="D402" s="95"/>
      <c r="E402" s="95"/>
      <c r="F402" s="87"/>
      <c r="G402" s="7"/>
    </row>
    <row r="403" spans="2:7" ht="18">
      <c r="B403" s="93" t="s">
        <v>157</v>
      </c>
      <c r="C403" s="96" t="s">
        <v>75</v>
      </c>
      <c r="D403" s="94">
        <v>70</v>
      </c>
      <c r="E403" s="94">
        <v>0</v>
      </c>
      <c r="F403" s="94">
        <f>D403*E403</f>
        <v>0</v>
      </c>
      <c r="G403" s="7"/>
    </row>
    <row r="404" spans="2:7" ht="18">
      <c r="B404" s="93" t="s">
        <v>158</v>
      </c>
      <c r="C404" s="96" t="s">
        <v>75</v>
      </c>
      <c r="D404" s="94">
        <v>26.5</v>
      </c>
      <c r="E404" s="94">
        <v>0</v>
      </c>
      <c r="F404" s="94">
        <f>D404*E404</f>
        <v>0</v>
      </c>
      <c r="G404" s="7"/>
    </row>
    <row r="405" spans="2:7" ht="18">
      <c r="B405" s="93" t="s">
        <v>159</v>
      </c>
      <c r="C405" s="96" t="s">
        <v>75</v>
      </c>
      <c r="D405" s="94">
        <v>29</v>
      </c>
      <c r="E405" s="94">
        <v>0</v>
      </c>
      <c r="F405" s="94">
        <f>D405*E405</f>
        <v>0</v>
      </c>
      <c r="G405" s="7"/>
    </row>
    <row r="406" spans="1:7" ht="18">
      <c r="A406" s="97"/>
      <c r="B406" s="98"/>
      <c r="C406" s="95"/>
      <c r="D406" s="95"/>
      <c r="E406" s="95"/>
      <c r="F406" s="87"/>
      <c r="G406" s="7"/>
    </row>
    <row r="407" spans="1:7" ht="40.5" customHeight="1">
      <c r="A407" s="93" t="s">
        <v>6</v>
      </c>
      <c r="B407" s="65" t="s">
        <v>156</v>
      </c>
      <c r="C407" s="94"/>
      <c r="D407" s="94"/>
      <c r="E407" s="94"/>
      <c r="F407" s="87"/>
      <c r="G407" s="7"/>
    </row>
    <row r="408" spans="2:7" ht="18">
      <c r="B408" s="93" t="s">
        <v>157</v>
      </c>
      <c r="C408" s="96" t="s">
        <v>75</v>
      </c>
      <c r="D408" s="94">
        <v>70</v>
      </c>
      <c r="E408" s="94">
        <v>0</v>
      </c>
      <c r="F408" s="94">
        <f>D408*E408</f>
        <v>0</v>
      </c>
      <c r="G408" s="7"/>
    </row>
    <row r="409" spans="2:7" ht="18">
      <c r="B409" s="93" t="s">
        <v>158</v>
      </c>
      <c r="C409" s="96" t="s">
        <v>75</v>
      </c>
      <c r="D409" s="94">
        <v>26.5</v>
      </c>
      <c r="E409" s="94">
        <v>0</v>
      </c>
      <c r="F409" s="94">
        <f>D409*E409</f>
        <v>0</v>
      </c>
      <c r="G409" s="7"/>
    </row>
    <row r="410" spans="2:7" ht="18">
      <c r="B410" s="93" t="s">
        <v>159</v>
      </c>
      <c r="C410" s="96" t="s">
        <v>75</v>
      </c>
      <c r="D410" s="94">
        <v>29</v>
      </c>
      <c r="E410" s="94">
        <v>0</v>
      </c>
      <c r="F410" s="94">
        <f>D410*E410</f>
        <v>0</v>
      </c>
      <c r="G410" s="7"/>
    </row>
    <row r="411" spans="1:7" ht="18">
      <c r="A411" s="9"/>
      <c r="B411" s="10"/>
      <c r="C411" s="11"/>
      <c r="D411" s="12"/>
      <c r="E411" s="13"/>
      <c r="F411" s="12"/>
      <c r="G411" s="7"/>
    </row>
    <row r="412" spans="1:7" ht="40.5" customHeight="1">
      <c r="A412" s="93" t="s">
        <v>22</v>
      </c>
      <c r="B412" s="65" t="s">
        <v>161</v>
      </c>
      <c r="C412" s="94"/>
      <c r="D412" s="94"/>
      <c r="E412" s="94"/>
      <c r="F412" s="87"/>
      <c r="G412" s="7"/>
    </row>
    <row r="413" spans="1:7" ht="18">
      <c r="A413" s="9"/>
      <c r="B413" s="93"/>
      <c r="C413" s="99" t="s">
        <v>160</v>
      </c>
      <c r="D413" s="94">
        <v>4</v>
      </c>
      <c r="E413" s="94">
        <v>0</v>
      </c>
      <c r="F413" s="94">
        <f>D413*E413</f>
        <v>0</v>
      </c>
      <c r="G413" s="7"/>
    </row>
    <row r="414" spans="1:7" ht="18">
      <c r="A414" s="9"/>
      <c r="B414" s="10"/>
      <c r="C414" s="11"/>
      <c r="D414" s="12"/>
      <c r="E414" s="13"/>
      <c r="F414" s="12"/>
      <c r="G414" s="7"/>
    </row>
    <row r="415" spans="1:7" ht="57.75" customHeight="1">
      <c r="A415" s="93" t="s">
        <v>23</v>
      </c>
      <c r="B415" s="65" t="s">
        <v>162</v>
      </c>
      <c r="C415" s="100"/>
      <c r="D415" s="94"/>
      <c r="E415" s="94"/>
      <c r="F415" s="87"/>
      <c r="G415" s="7"/>
    </row>
    <row r="416" spans="1:7" ht="18">
      <c r="A416" s="9"/>
      <c r="B416" s="101"/>
      <c r="C416" s="99" t="s">
        <v>163</v>
      </c>
      <c r="D416" s="94">
        <v>1</v>
      </c>
      <c r="E416" s="94">
        <f>SUM(F403:F405)</f>
        <v>0</v>
      </c>
      <c r="F416" s="94">
        <f>D416*E416</f>
        <v>0</v>
      </c>
      <c r="G416" s="7"/>
    </row>
    <row r="417" spans="1:7" ht="18">
      <c r="A417" s="9"/>
      <c r="B417" s="10"/>
      <c r="C417" s="11"/>
      <c r="D417" s="12"/>
      <c r="E417" s="13"/>
      <c r="F417" s="12"/>
      <c r="G417" s="7"/>
    </row>
    <row r="418" spans="1:7" ht="70.5" customHeight="1">
      <c r="A418" s="93" t="s">
        <v>24</v>
      </c>
      <c r="B418" s="65" t="s">
        <v>164</v>
      </c>
      <c r="C418" s="11"/>
      <c r="D418" s="12"/>
      <c r="E418" s="13"/>
      <c r="F418" s="12"/>
      <c r="G418" s="7"/>
    </row>
    <row r="419" spans="1:7" ht="18">
      <c r="A419" s="9"/>
      <c r="B419" s="10"/>
      <c r="C419" s="99" t="s">
        <v>163</v>
      </c>
      <c r="D419" s="94">
        <v>1</v>
      </c>
      <c r="E419" s="94">
        <v>0</v>
      </c>
      <c r="F419" s="94">
        <f>D419*E419</f>
        <v>0</v>
      </c>
      <c r="G419" s="7"/>
    </row>
    <row r="420" spans="1:7" ht="18">
      <c r="A420" s="9"/>
      <c r="B420" s="10"/>
      <c r="C420" s="11"/>
      <c r="D420" s="12"/>
      <c r="E420" s="13"/>
      <c r="F420" s="12"/>
      <c r="G420" s="7"/>
    </row>
    <row r="421" spans="1:7" ht="39.75" customHeight="1">
      <c r="A421" s="93" t="s">
        <v>34</v>
      </c>
      <c r="B421" s="49" t="s">
        <v>165</v>
      </c>
      <c r="C421" s="103"/>
      <c r="D421" s="104"/>
      <c r="E421" s="104"/>
      <c r="F421" s="105"/>
      <c r="G421" s="7"/>
    </row>
    <row r="422" spans="1:7" ht="18">
      <c r="A422" s="9"/>
      <c r="B422" s="56"/>
      <c r="C422" s="103" t="s">
        <v>9</v>
      </c>
      <c r="D422" s="104">
        <v>1</v>
      </c>
      <c r="E422" s="104">
        <v>0</v>
      </c>
      <c r="F422" s="105">
        <f>D422*E422</f>
        <v>0</v>
      </c>
      <c r="G422" s="7"/>
    </row>
    <row r="423" spans="1:7" ht="18">
      <c r="A423" s="9"/>
      <c r="B423" s="10"/>
      <c r="C423" s="11"/>
      <c r="D423" s="12"/>
      <c r="E423" s="13"/>
      <c r="F423" s="12"/>
      <c r="G423" s="7"/>
    </row>
    <row r="424" spans="1:7" ht="49.5" customHeight="1">
      <c r="A424" s="93" t="s">
        <v>36</v>
      </c>
      <c r="B424" s="49" t="s">
        <v>166</v>
      </c>
      <c r="C424" s="11"/>
      <c r="D424" s="12"/>
      <c r="E424" s="13"/>
      <c r="F424" s="12"/>
      <c r="G424" s="7"/>
    </row>
    <row r="425" spans="1:7" ht="18">
      <c r="A425" s="9"/>
      <c r="B425" s="10"/>
      <c r="C425" s="103" t="s">
        <v>9</v>
      </c>
      <c r="D425" s="104">
        <v>1</v>
      </c>
      <c r="E425" s="104">
        <v>0</v>
      </c>
      <c r="F425" s="105">
        <f>D425*E425</f>
        <v>0</v>
      </c>
      <c r="G425" s="7"/>
    </row>
    <row r="426" spans="1:7" ht="18">
      <c r="A426" s="9"/>
      <c r="B426" s="10"/>
      <c r="C426" s="11"/>
      <c r="D426" s="12"/>
      <c r="E426" s="13"/>
      <c r="F426" s="12"/>
      <c r="G426" s="7"/>
    </row>
    <row r="427" spans="1:7" ht="18">
      <c r="A427" s="9"/>
      <c r="B427" s="10"/>
      <c r="C427" s="11"/>
      <c r="D427" s="12"/>
      <c r="E427" s="13"/>
      <c r="F427" s="12"/>
      <c r="G427" s="7"/>
    </row>
    <row r="428" spans="1:7" ht="37.5" customHeight="1">
      <c r="A428" s="93" t="s">
        <v>40</v>
      </c>
      <c r="B428" s="66" t="s">
        <v>168</v>
      </c>
      <c r="C428" s="94"/>
      <c r="D428" s="94"/>
      <c r="E428" s="94"/>
      <c r="F428" s="87"/>
      <c r="G428" s="7"/>
    </row>
    <row r="429" spans="1:7" ht="18">
      <c r="A429" s="9"/>
      <c r="B429" s="101"/>
      <c r="C429" s="106" t="s">
        <v>9</v>
      </c>
      <c r="D429" s="95">
        <v>1</v>
      </c>
      <c r="E429" s="95">
        <v>0</v>
      </c>
      <c r="F429" s="94">
        <f>D429*E429</f>
        <v>0</v>
      </c>
      <c r="G429" s="7"/>
    </row>
    <row r="430" spans="1:7" ht="18">
      <c r="A430" s="9"/>
      <c r="B430" s="101"/>
      <c r="C430" s="106"/>
      <c r="D430" s="95"/>
      <c r="E430" s="95"/>
      <c r="F430" s="94"/>
      <c r="G430" s="7"/>
    </row>
    <row r="431" spans="1:7" ht="41.25" customHeight="1">
      <c r="A431" s="93" t="s">
        <v>41</v>
      </c>
      <c r="B431" s="65" t="s">
        <v>167</v>
      </c>
      <c r="C431" s="94"/>
      <c r="D431" s="94"/>
      <c r="E431" s="94"/>
      <c r="F431" s="87"/>
      <c r="G431" s="7"/>
    </row>
    <row r="432" spans="1:7" ht="18">
      <c r="A432" s="9"/>
      <c r="B432" s="101"/>
      <c r="C432" s="106" t="s">
        <v>9</v>
      </c>
      <c r="D432" s="94">
        <v>1</v>
      </c>
      <c r="E432" s="94">
        <v>0</v>
      </c>
      <c r="F432" s="94">
        <f>D432*E432</f>
        <v>0</v>
      </c>
      <c r="G432" s="7"/>
    </row>
    <row r="433" spans="1:7" ht="18">
      <c r="A433" s="9"/>
      <c r="B433" s="101"/>
      <c r="C433" s="106"/>
      <c r="D433" s="94"/>
      <c r="E433" s="94"/>
      <c r="F433" s="94"/>
      <c r="G433" s="7"/>
    </row>
    <row r="434" spans="1:7" ht="81.75" customHeight="1">
      <c r="A434" s="93" t="s">
        <v>73</v>
      </c>
      <c r="B434" s="65" t="s">
        <v>169</v>
      </c>
      <c r="C434" s="106"/>
      <c r="D434" s="94"/>
      <c r="E434" s="94"/>
      <c r="F434" s="94"/>
      <c r="G434" s="7"/>
    </row>
    <row r="435" spans="1:7" ht="18">
      <c r="A435" s="9"/>
      <c r="B435" s="101"/>
      <c r="C435" s="106" t="s">
        <v>9</v>
      </c>
      <c r="D435" s="94">
        <v>2</v>
      </c>
      <c r="E435" s="94">
        <v>0</v>
      </c>
      <c r="F435" s="94">
        <f>D435*E435</f>
        <v>0</v>
      </c>
      <c r="G435" s="7"/>
    </row>
    <row r="436" spans="1:7" ht="18">
      <c r="A436" s="9"/>
      <c r="B436" s="101"/>
      <c r="C436" s="106"/>
      <c r="D436" s="94"/>
      <c r="E436" s="94"/>
      <c r="F436" s="94"/>
      <c r="G436" s="7"/>
    </row>
    <row r="437" spans="1:7" ht="78" customHeight="1">
      <c r="A437" s="93" t="s">
        <v>74</v>
      </c>
      <c r="B437" s="65" t="s">
        <v>176</v>
      </c>
      <c r="C437" s="106"/>
      <c r="D437" s="94"/>
      <c r="E437" s="94"/>
      <c r="F437" s="94"/>
      <c r="G437" s="7"/>
    </row>
    <row r="438" spans="1:7" ht="18">
      <c r="A438" s="9"/>
      <c r="B438" s="101"/>
      <c r="C438" s="106" t="s">
        <v>9</v>
      </c>
      <c r="D438" s="94">
        <v>2</v>
      </c>
      <c r="E438" s="94">
        <v>0</v>
      </c>
      <c r="F438" s="94">
        <f>D438*E438</f>
        <v>0</v>
      </c>
      <c r="G438" s="7"/>
    </row>
    <row r="439" spans="1:7" ht="18">
      <c r="A439" s="9"/>
      <c r="B439" s="101"/>
      <c r="C439" s="106"/>
      <c r="D439" s="94"/>
      <c r="E439" s="94"/>
      <c r="F439" s="94"/>
      <c r="G439" s="7"/>
    </row>
    <row r="440" spans="1:7" ht="18">
      <c r="A440" s="9"/>
      <c r="B440" s="101"/>
      <c r="C440" s="106"/>
      <c r="D440" s="94"/>
      <c r="E440" s="94"/>
      <c r="F440" s="94"/>
      <c r="G440" s="7"/>
    </row>
    <row r="441" spans="1:7" ht="66" customHeight="1">
      <c r="A441" s="93" t="s">
        <v>170</v>
      </c>
      <c r="B441" s="65" t="s">
        <v>171</v>
      </c>
      <c r="C441" s="106"/>
      <c r="D441" s="94"/>
      <c r="E441" s="94"/>
      <c r="F441" s="94"/>
      <c r="G441" s="7"/>
    </row>
    <row r="442" spans="1:7" ht="18">
      <c r="A442" s="9"/>
      <c r="B442" s="101"/>
      <c r="C442" s="106" t="s">
        <v>9</v>
      </c>
      <c r="D442" s="94">
        <v>3</v>
      </c>
      <c r="E442" s="94">
        <v>0</v>
      </c>
      <c r="F442" s="94">
        <f>D442*E442</f>
        <v>0</v>
      </c>
      <c r="G442" s="7"/>
    </row>
    <row r="443" spans="1:7" ht="18">
      <c r="A443" s="9"/>
      <c r="B443" s="101"/>
      <c r="C443" s="106"/>
      <c r="D443" s="94"/>
      <c r="E443" s="94"/>
      <c r="F443" s="94"/>
      <c r="G443" s="7"/>
    </row>
    <row r="444" spans="1:7" ht="97.5" customHeight="1">
      <c r="A444" s="93" t="s">
        <v>172</v>
      </c>
      <c r="B444" s="65" t="s">
        <v>173</v>
      </c>
      <c r="C444" s="106"/>
      <c r="D444" s="94"/>
      <c r="E444" s="94"/>
      <c r="F444" s="94"/>
      <c r="G444" s="7"/>
    </row>
    <row r="445" spans="1:7" ht="18">
      <c r="A445" s="9"/>
      <c r="B445" s="101"/>
      <c r="C445" s="106" t="s">
        <v>9</v>
      </c>
      <c r="D445" s="94">
        <v>4</v>
      </c>
      <c r="E445" s="94">
        <v>0</v>
      </c>
      <c r="F445" s="94">
        <f>D445*E445</f>
        <v>0</v>
      </c>
      <c r="G445" s="7"/>
    </row>
    <row r="446" spans="1:7" ht="18">
      <c r="A446" s="9"/>
      <c r="B446" s="101"/>
      <c r="C446" s="106"/>
      <c r="D446" s="94"/>
      <c r="E446" s="94"/>
      <c r="F446" s="94"/>
      <c r="G446" s="7"/>
    </row>
    <row r="447" spans="1:7" ht="74.25" customHeight="1">
      <c r="A447" s="93" t="s">
        <v>174</v>
      </c>
      <c r="B447" s="65" t="s">
        <v>175</v>
      </c>
      <c r="C447" s="106"/>
      <c r="D447" s="94"/>
      <c r="E447" s="94"/>
      <c r="F447" s="94"/>
      <c r="G447" s="7"/>
    </row>
    <row r="448" spans="1:7" ht="18">
      <c r="A448" s="9"/>
      <c r="B448" s="101"/>
      <c r="C448" s="106" t="s">
        <v>9</v>
      </c>
      <c r="D448" s="94">
        <v>4</v>
      </c>
      <c r="E448" s="94">
        <v>0</v>
      </c>
      <c r="F448" s="94">
        <f>D448*E448</f>
        <v>0</v>
      </c>
      <c r="G448" s="7"/>
    </row>
    <row r="449" spans="1:7" ht="18">
      <c r="A449" s="9"/>
      <c r="B449" s="10"/>
      <c r="C449" s="11"/>
      <c r="D449" s="12"/>
      <c r="E449" s="13"/>
      <c r="F449" s="12"/>
      <c r="G449" s="7"/>
    </row>
    <row r="450" spans="1:7" ht="18">
      <c r="A450" s="9"/>
      <c r="B450" s="10"/>
      <c r="C450" s="11"/>
      <c r="D450" s="12"/>
      <c r="E450" s="13"/>
      <c r="F450" s="12"/>
      <c r="G450" s="7"/>
    </row>
    <row r="451" spans="1:7" ht="18">
      <c r="A451" s="9"/>
      <c r="B451" s="10"/>
      <c r="C451" s="11"/>
      <c r="D451" s="12"/>
      <c r="E451" s="13"/>
      <c r="F451" s="12"/>
      <c r="G451" s="7"/>
    </row>
    <row r="452" spans="1:7" ht="188.25" customHeight="1">
      <c r="A452" s="9"/>
      <c r="B452" s="107" t="s">
        <v>177</v>
      </c>
      <c r="C452" s="11"/>
      <c r="D452" s="12"/>
      <c r="E452" s="13"/>
      <c r="F452" s="12"/>
      <c r="G452" s="7"/>
    </row>
    <row r="453" spans="1:7" ht="96" customHeight="1">
      <c r="A453" s="93" t="s">
        <v>182</v>
      </c>
      <c r="B453" s="65" t="s">
        <v>179</v>
      </c>
      <c r="C453" s="11"/>
      <c r="D453" s="12"/>
      <c r="E453" s="13"/>
      <c r="F453" s="12"/>
      <c r="G453" s="7"/>
    </row>
    <row r="454" spans="1:7" ht="18">
      <c r="A454" s="9"/>
      <c r="B454" s="10"/>
      <c r="C454" s="106" t="s">
        <v>9</v>
      </c>
      <c r="D454" s="94">
        <v>3</v>
      </c>
      <c r="E454" s="94">
        <v>0</v>
      </c>
      <c r="F454" s="94">
        <f>D454*E454</f>
        <v>0</v>
      </c>
      <c r="G454" s="7"/>
    </row>
    <row r="455" spans="1:7" ht="18">
      <c r="A455" s="9"/>
      <c r="B455" s="10"/>
      <c r="C455" s="11"/>
      <c r="D455" s="12"/>
      <c r="E455" s="13"/>
      <c r="F455" s="12"/>
      <c r="G455" s="7"/>
    </row>
    <row r="456" spans="1:7" ht="96" customHeight="1">
      <c r="A456" s="93" t="s">
        <v>183</v>
      </c>
      <c r="B456" s="65" t="s">
        <v>180</v>
      </c>
      <c r="C456" s="11"/>
      <c r="D456" s="12"/>
      <c r="E456" s="13"/>
      <c r="F456" s="12"/>
      <c r="G456" s="7"/>
    </row>
    <row r="457" spans="1:7" ht="18">
      <c r="A457" s="9"/>
      <c r="B457" s="10"/>
      <c r="C457" s="106" t="s">
        <v>9</v>
      </c>
      <c r="D457" s="94">
        <v>1</v>
      </c>
      <c r="E457" s="94">
        <v>0</v>
      </c>
      <c r="F457" s="94">
        <f>D457*E457</f>
        <v>0</v>
      </c>
      <c r="G457" s="7"/>
    </row>
    <row r="458" spans="1:7" ht="18">
      <c r="A458" s="9"/>
      <c r="B458" s="10"/>
      <c r="C458" s="11"/>
      <c r="D458" s="12"/>
      <c r="E458" s="13"/>
      <c r="F458" s="12"/>
      <c r="G458" s="7"/>
    </row>
    <row r="459" spans="1:7" ht="90">
      <c r="A459" s="93" t="s">
        <v>184</v>
      </c>
      <c r="B459" s="65" t="s">
        <v>181</v>
      </c>
      <c r="C459" s="11"/>
      <c r="D459" s="12"/>
      <c r="E459" s="13"/>
      <c r="F459" s="12"/>
      <c r="G459" s="7"/>
    </row>
    <row r="460" spans="1:7" ht="18">
      <c r="A460" s="9"/>
      <c r="B460" s="10"/>
      <c r="C460" s="106" t="s">
        <v>9</v>
      </c>
      <c r="D460" s="94">
        <v>1</v>
      </c>
      <c r="E460" s="94">
        <v>0</v>
      </c>
      <c r="F460" s="94">
        <f>D460*E460</f>
        <v>0</v>
      </c>
      <c r="G460" s="7"/>
    </row>
    <row r="461" spans="1:7" ht="18">
      <c r="A461" s="9"/>
      <c r="B461" s="10"/>
      <c r="C461" s="11"/>
      <c r="D461" s="12"/>
      <c r="E461" s="13"/>
      <c r="F461" s="12"/>
      <c r="G461" s="7"/>
    </row>
    <row r="462" spans="1:7" ht="92.25" customHeight="1">
      <c r="A462" s="93" t="s">
        <v>185</v>
      </c>
      <c r="B462" s="65" t="s">
        <v>186</v>
      </c>
      <c r="C462" s="11"/>
      <c r="D462" s="12"/>
      <c r="E462" s="13"/>
      <c r="F462" s="12"/>
      <c r="G462" s="7"/>
    </row>
    <row r="463" spans="1:7" ht="18">
      <c r="A463" s="9"/>
      <c r="B463" s="10"/>
      <c r="C463" s="106" t="s">
        <v>9</v>
      </c>
      <c r="D463" s="94">
        <v>1</v>
      </c>
      <c r="E463" s="94">
        <v>0</v>
      </c>
      <c r="F463" s="94">
        <f>D463*E463</f>
        <v>0</v>
      </c>
      <c r="G463" s="7"/>
    </row>
    <row r="464" spans="1:7" ht="18">
      <c r="A464" s="9"/>
      <c r="B464" s="10"/>
      <c r="C464" s="11"/>
      <c r="D464" s="12"/>
      <c r="E464" s="13"/>
      <c r="F464" s="12"/>
      <c r="G464" s="7"/>
    </row>
    <row r="465" spans="1:7" ht="18">
      <c r="A465" s="9"/>
      <c r="B465" s="108" t="s">
        <v>12</v>
      </c>
      <c r="C465" s="109"/>
      <c r="D465" s="110"/>
      <c r="E465" s="111"/>
      <c r="F465" s="129">
        <f>SUM(F403:F463)</f>
        <v>0</v>
      </c>
      <c r="G465" s="7"/>
    </row>
    <row r="466" spans="1:7" ht="18">
      <c r="A466" s="9"/>
      <c r="B466" s="157"/>
      <c r="C466" s="158"/>
      <c r="D466" s="159"/>
      <c r="E466" s="160"/>
      <c r="F466" s="87"/>
      <c r="G466" s="7"/>
    </row>
    <row r="467" spans="1:7" ht="18">
      <c r="A467" s="9"/>
      <c r="B467" s="157"/>
      <c r="C467" s="158"/>
      <c r="D467" s="159"/>
      <c r="E467" s="160"/>
      <c r="F467" s="87"/>
      <c r="G467" s="7"/>
    </row>
    <row r="468" spans="1:7" ht="18">
      <c r="A468" s="9"/>
      <c r="B468" s="10"/>
      <c r="C468" s="11"/>
      <c r="D468" s="12"/>
      <c r="E468" s="13"/>
      <c r="F468" s="12"/>
      <c r="G468" s="7"/>
    </row>
    <row r="469" spans="1:7" ht="18">
      <c r="A469" s="9"/>
      <c r="B469" s="77" t="s">
        <v>187</v>
      </c>
      <c r="C469" s="11"/>
      <c r="D469" s="12"/>
      <c r="E469" s="13"/>
      <c r="F469" s="12"/>
      <c r="G469" s="7"/>
    </row>
    <row r="470" spans="1:7" ht="18">
      <c r="A470" s="9"/>
      <c r="B470" s="10"/>
      <c r="C470" s="11"/>
      <c r="D470" s="12"/>
      <c r="E470" s="13"/>
      <c r="F470" s="12"/>
      <c r="G470" s="7"/>
    </row>
    <row r="471" spans="1:7" ht="126">
      <c r="A471" s="49" t="s">
        <v>7</v>
      </c>
      <c r="B471" s="56" t="s">
        <v>188</v>
      </c>
      <c r="C471" s="103"/>
      <c r="D471" s="104"/>
      <c r="E471" s="104"/>
      <c r="F471" s="105"/>
      <c r="G471" s="7"/>
    </row>
    <row r="472" spans="1:7" ht="18">
      <c r="A472" s="112"/>
      <c r="B472" s="56"/>
      <c r="C472" s="103" t="s">
        <v>32</v>
      </c>
      <c r="D472" s="104">
        <v>31</v>
      </c>
      <c r="E472" s="104">
        <v>0</v>
      </c>
      <c r="F472" s="105">
        <f>D472*E472</f>
        <v>0</v>
      </c>
      <c r="G472" s="7"/>
    </row>
    <row r="473" spans="1:7" ht="18">
      <c r="A473" s="9"/>
      <c r="B473" s="10"/>
      <c r="C473" s="11"/>
      <c r="D473" s="12"/>
      <c r="E473" s="13"/>
      <c r="F473" s="12"/>
      <c r="G473" s="7"/>
    </row>
    <row r="474" spans="1:7" ht="54">
      <c r="A474" s="49" t="s">
        <v>6</v>
      </c>
      <c r="B474" s="49" t="s">
        <v>189</v>
      </c>
      <c r="C474" s="114"/>
      <c r="D474" s="115"/>
      <c r="E474" s="115"/>
      <c r="F474" s="94"/>
      <c r="G474" s="7"/>
    </row>
    <row r="475" spans="1:7" ht="18">
      <c r="A475" s="116"/>
      <c r="B475" s="79"/>
      <c r="C475" s="114" t="s">
        <v>32</v>
      </c>
      <c r="D475" s="115">
        <v>1</v>
      </c>
      <c r="E475" s="115">
        <v>0</v>
      </c>
      <c r="F475" s="94">
        <f>D475*E475</f>
        <v>0</v>
      </c>
      <c r="G475" s="7"/>
    </row>
    <row r="476" spans="1:7" ht="18">
      <c r="A476" s="9"/>
      <c r="B476" s="10"/>
      <c r="C476" s="11"/>
      <c r="D476" s="12"/>
      <c r="E476" s="13"/>
      <c r="F476" s="12"/>
      <c r="G476" s="7"/>
    </row>
    <row r="477" spans="1:7" ht="83.25" customHeight="1">
      <c r="A477" s="49" t="s">
        <v>22</v>
      </c>
      <c r="B477" s="49" t="s">
        <v>190</v>
      </c>
      <c r="C477" s="11"/>
      <c r="D477" s="12"/>
      <c r="E477" s="13"/>
      <c r="F477" s="12"/>
      <c r="G477" s="7"/>
    </row>
    <row r="478" spans="1:7" ht="18">
      <c r="A478" s="9"/>
      <c r="B478" s="117" t="s">
        <v>191</v>
      </c>
      <c r="C478" s="114" t="s">
        <v>75</v>
      </c>
      <c r="D478" s="115">
        <v>15.5</v>
      </c>
      <c r="E478" s="115">
        <v>0</v>
      </c>
      <c r="F478" s="94">
        <f>D478*E478</f>
        <v>0</v>
      </c>
      <c r="G478" s="7"/>
    </row>
    <row r="479" spans="1:7" ht="18">
      <c r="A479" s="9"/>
      <c r="B479" s="117" t="s">
        <v>192</v>
      </c>
      <c r="C479" s="114" t="s">
        <v>75</v>
      </c>
      <c r="D479" s="115">
        <v>29.5</v>
      </c>
      <c r="E479" s="115">
        <v>0</v>
      </c>
      <c r="F479" s="94">
        <f>D479*E479</f>
        <v>0</v>
      </c>
      <c r="G479" s="7"/>
    </row>
    <row r="480" spans="1:7" ht="18">
      <c r="A480" s="9"/>
      <c r="B480" s="10"/>
      <c r="C480" s="11"/>
      <c r="D480" s="12"/>
      <c r="E480" s="13"/>
      <c r="F480" s="12"/>
      <c r="G480" s="7"/>
    </row>
    <row r="481" spans="1:7" ht="213" customHeight="1">
      <c r="A481" s="49" t="s">
        <v>23</v>
      </c>
      <c r="B481" s="118" t="s">
        <v>193</v>
      </c>
      <c r="C481" s="11"/>
      <c r="D481" s="12"/>
      <c r="E481" s="13"/>
      <c r="F481" s="12"/>
      <c r="G481" s="7"/>
    </row>
    <row r="482" spans="1:7" ht="18">
      <c r="A482" s="9"/>
      <c r="B482" s="10"/>
      <c r="C482" s="106" t="s">
        <v>9</v>
      </c>
      <c r="D482" s="94">
        <v>3</v>
      </c>
      <c r="E482" s="94">
        <v>0</v>
      </c>
      <c r="F482" s="94">
        <f>D482*E482</f>
        <v>0</v>
      </c>
      <c r="G482" s="7"/>
    </row>
    <row r="483" spans="1:7" ht="18">
      <c r="A483" s="9"/>
      <c r="B483" s="10"/>
      <c r="C483" s="106"/>
      <c r="D483" s="94"/>
      <c r="E483" s="94"/>
      <c r="F483" s="94"/>
      <c r="G483" s="7"/>
    </row>
    <row r="484" spans="1:7" ht="18">
      <c r="A484" s="9"/>
      <c r="B484" s="10"/>
      <c r="C484" s="106"/>
      <c r="D484" s="94"/>
      <c r="E484" s="94"/>
      <c r="F484" s="94"/>
      <c r="G484" s="7"/>
    </row>
    <row r="485" spans="1:7" ht="18">
      <c r="A485" s="9"/>
      <c r="B485" s="10"/>
      <c r="C485" s="106"/>
      <c r="D485" s="94"/>
      <c r="E485" s="94"/>
      <c r="F485" s="94"/>
      <c r="G485" s="7"/>
    </row>
    <row r="486" spans="1:7" ht="18">
      <c r="A486" s="9"/>
      <c r="B486" s="10"/>
      <c r="C486" s="106"/>
      <c r="D486" s="94"/>
      <c r="E486" s="94"/>
      <c r="F486" s="94"/>
      <c r="G486" s="7"/>
    </row>
    <row r="487" spans="1:7" ht="18">
      <c r="A487" s="9"/>
      <c r="B487" s="10"/>
      <c r="C487" s="106"/>
      <c r="D487" s="94"/>
      <c r="E487" s="94"/>
      <c r="F487" s="94"/>
      <c r="G487" s="7"/>
    </row>
    <row r="488" spans="1:7" ht="18">
      <c r="A488" s="9"/>
      <c r="B488" s="10"/>
      <c r="C488" s="106"/>
      <c r="D488" s="94"/>
      <c r="E488" s="94"/>
      <c r="F488" s="94"/>
      <c r="G488" s="7"/>
    </row>
    <row r="489" spans="1:7" ht="18">
      <c r="A489" s="9"/>
      <c r="B489" s="10"/>
      <c r="C489" s="106"/>
      <c r="D489" s="94"/>
      <c r="E489" s="94"/>
      <c r="F489" s="94"/>
      <c r="G489" s="7"/>
    </row>
    <row r="490" spans="1:7" ht="144">
      <c r="A490" s="119" t="s">
        <v>24</v>
      </c>
      <c r="B490" s="65" t="s">
        <v>194</v>
      </c>
      <c r="C490" s="120"/>
      <c r="D490" s="95"/>
      <c r="E490" s="95"/>
      <c r="F490" s="87"/>
      <c r="G490" s="7"/>
    </row>
    <row r="491" spans="2:7" ht="18">
      <c r="B491" s="119" t="s">
        <v>195</v>
      </c>
      <c r="C491" s="96" t="s">
        <v>75</v>
      </c>
      <c r="D491" s="94">
        <v>9.6</v>
      </c>
      <c r="E491" s="94">
        <v>0</v>
      </c>
      <c r="F491" s="94">
        <f>D491*E491</f>
        <v>0</v>
      </c>
      <c r="G491" s="7"/>
    </row>
    <row r="492" spans="2:7" ht="18">
      <c r="B492" s="119" t="s">
        <v>196</v>
      </c>
      <c r="C492" s="96" t="s">
        <v>75</v>
      </c>
      <c r="D492" s="94">
        <v>17</v>
      </c>
      <c r="E492" s="94">
        <v>0</v>
      </c>
      <c r="F492" s="94">
        <f>D492*E492</f>
        <v>0</v>
      </c>
      <c r="G492" s="7"/>
    </row>
    <row r="493" spans="2:7" ht="18">
      <c r="B493" s="121" t="s">
        <v>197</v>
      </c>
      <c r="C493" s="96" t="s">
        <v>75</v>
      </c>
      <c r="D493" s="94">
        <v>16</v>
      </c>
      <c r="E493" s="94">
        <v>0</v>
      </c>
      <c r="F493" s="94">
        <f>D493*E493</f>
        <v>0</v>
      </c>
      <c r="G493" s="7"/>
    </row>
    <row r="494" spans="1:7" ht="18">
      <c r="A494" s="9"/>
      <c r="B494" s="10"/>
      <c r="C494" s="11"/>
      <c r="D494" s="12"/>
      <c r="E494" s="13"/>
      <c r="F494" s="12"/>
      <c r="G494" s="7"/>
    </row>
    <row r="495" spans="1:7" ht="54">
      <c r="A495" s="49" t="s">
        <v>34</v>
      </c>
      <c r="B495" s="49" t="s">
        <v>198</v>
      </c>
      <c r="C495" s="114"/>
      <c r="D495" s="115"/>
      <c r="E495" s="115"/>
      <c r="F495" s="94"/>
      <c r="G495" s="7"/>
    </row>
    <row r="496" spans="1:7" ht="18">
      <c r="A496" s="56"/>
      <c r="B496" s="113"/>
      <c r="C496" s="114" t="s">
        <v>9</v>
      </c>
      <c r="D496" s="115">
        <v>3</v>
      </c>
      <c r="E496" s="115">
        <v>0</v>
      </c>
      <c r="F496" s="94">
        <f>D496*E496</f>
        <v>0</v>
      </c>
      <c r="G496" s="7"/>
    </row>
    <row r="497" spans="1:7" ht="18">
      <c r="A497" s="9"/>
      <c r="B497" s="10"/>
      <c r="C497" s="11"/>
      <c r="D497" s="12"/>
      <c r="E497" s="13"/>
      <c r="F497" s="12"/>
      <c r="G497" s="7"/>
    </row>
    <row r="498" spans="1:7" ht="54">
      <c r="A498" s="49" t="s">
        <v>36</v>
      </c>
      <c r="B498" s="49" t="s">
        <v>199</v>
      </c>
      <c r="C498" s="11"/>
      <c r="D498" s="12"/>
      <c r="E498" s="13"/>
      <c r="F498" s="12"/>
      <c r="G498" s="7"/>
    </row>
    <row r="499" spans="1:7" ht="18">
      <c r="A499" s="9"/>
      <c r="B499" s="10"/>
      <c r="C499" s="114" t="s">
        <v>9</v>
      </c>
      <c r="D499" s="115">
        <v>1</v>
      </c>
      <c r="E499" s="115">
        <v>0</v>
      </c>
      <c r="F499" s="94">
        <f>D499*E499</f>
        <v>0</v>
      </c>
      <c r="G499" s="7"/>
    </row>
    <row r="500" spans="1:7" ht="18">
      <c r="A500" s="9"/>
      <c r="B500" s="10"/>
      <c r="C500" s="114"/>
      <c r="D500" s="115"/>
      <c r="E500" s="115"/>
      <c r="F500" s="94"/>
      <c r="G500" s="7"/>
    </row>
    <row r="501" spans="1:7" ht="74.25" customHeight="1">
      <c r="A501" s="49" t="s">
        <v>40</v>
      </c>
      <c r="B501" s="65" t="s">
        <v>201</v>
      </c>
      <c r="C501" s="114"/>
      <c r="D501" s="115"/>
      <c r="E501" s="115"/>
      <c r="F501" s="94"/>
      <c r="G501" s="7"/>
    </row>
    <row r="502" spans="2:7" ht="19.5" customHeight="1">
      <c r="B502" s="65"/>
      <c r="C502" s="114" t="s">
        <v>163</v>
      </c>
      <c r="D502" s="115">
        <v>1</v>
      </c>
      <c r="E502" s="115">
        <v>0</v>
      </c>
      <c r="F502" s="94">
        <f>D502*E502</f>
        <v>0</v>
      </c>
      <c r="G502" s="7"/>
    </row>
    <row r="503" spans="1:7" ht="17.25" customHeight="1">
      <c r="A503" s="9"/>
      <c r="B503" s="65"/>
      <c r="C503" s="114"/>
      <c r="D503" s="115"/>
      <c r="E503" s="115"/>
      <c r="F503" s="94"/>
      <c r="G503" s="7"/>
    </row>
    <row r="504" spans="1:7" ht="17.25" customHeight="1">
      <c r="A504" s="9"/>
      <c r="B504" s="108" t="s">
        <v>14</v>
      </c>
      <c r="C504" s="109"/>
      <c r="D504" s="110"/>
      <c r="E504" s="111"/>
      <c r="F504" s="129">
        <f>SUM(F472:F502)</f>
        <v>0</v>
      </c>
      <c r="G504" s="7"/>
    </row>
    <row r="505" spans="1:7" ht="17.25" customHeight="1">
      <c r="A505" s="9"/>
      <c r="B505" s="65"/>
      <c r="C505" s="114"/>
      <c r="D505" s="115"/>
      <c r="E505" s="115"/>
      <c r="F505" s="94"/>
      <c r="G505" s="7"/>
    </row>
    <row r="506" spans="1:7" ht="17.25" customHeight="1">
      <c r="A506" s="9"/>
      <c r="B506" s="65"/>
      <c r="C506" s="114"/>
      <c r="D506" s="115"/>
      <c r="E506" s="115"/>
      <c r="F506" s="94"/>
      <c r="G506" s="7"/>
    </row>
    <row r="507" spans="1:7" ht="17.25" customHeight="1">
      <c r="A507" s="9"/>
      <c r="B507" s="65"/>
      <c r="C507" s="114"/>
      <c r="D507" s="115"/>
      <c r="E507" s="115"/>
      <c r="F507" s="94"/>
      <c r="G507" s="7"/>
    </row>
    <row r="508" spans="1:7" ht="17.25" customHeight="1">
      <c r="A508" s="9"/>
      <c r="B508" s="65"/>
      <c r="C508" s="114"/>
      <c r="D508" s="115"/>
      <c r="E508" s="115"/>
      <c r="F508" s="94"/>
      <c r="G508" s="7"/>
    </row>
    <row r="509" spans="1:7" ht="17.25" customHeight="1">
      <c r="A509" s="9"/>
      <c r="B509" s="65"/>
      <c r="C509" s="114"/>
      <c r="D509" s="115"/>
      <c r="E509" s="115"/>
      <c r="F509" s="94"/>
      <c r="G509" s="7"/>
    </row>
    <row r="510" spans="1:7" ht="17.25" customHeight="1">
      <c r="A510" s="9"/>
      <c r="B510" s="65"/>
      <c r="C510" s="114"/>
      <c r="D510" s="115"/>
      <c r="E510" s="115"/>
      <c r="F510" s="94"/>
      <c r="G510" s="7"/>
    </row>
    <row r="511" spans="1:7" ht="17.25" customHeight="1">
      <c r="A511" s="9"/>
      <c r="B511" s="65"/>
      <c r="C511" s="114"/>
      <c r="D511" s="115"/>
      <c r="E511" s="115"/>
      <c r="F511" s="94"/>
      <c r="G511" s="7"/>
    </row>
    <row r="512" spans="1:7" ht="17.25" customHeight="1">
      <c r="A512" s="9"/>
      <c r="B512" s="65"/>
      <c r="C512" s="114"/>
      <c r="D512" s="115"/>
      <c r="E512" s="115"/>
      <c r="F512" s="94"/>
      <c r="G512" s="7"/>
    </row>
    <row r="513" spans="1:7" ht="17.25" customHeight="1">
      <c r="A513" s="9"/>
      <c r="B513" s="65"/>
      <c r="C513" s="114"/>
      <c r="D513" s="115"/>
      <c r="E513" s="115"/>
      <c r="F513" s="94"/>
      <c r="G513" s="7"/>
    </row>
    <row r="514" spans="1:7" ht="17.25" customHeight="1">
      <c r="A514" s="9"/>
      <c r="B514" s="65"/>
      <c r="C514" s="114"/>
      <c r="D514" s="115"/>
      <c r="E514" s="115"/>
      <c r="F514" s="94"/>
      <c r="G514" s="7"/>
    </row>
    <row r="515" spans="1:7" ht="17.25" customHeight="1">
      <c r="A515" s="9"/>
      <c r="B515" s="65"/>
      <c r="C515" s="114"/>
      <c r="D515" s="115"/>
      <c r="E515" s="115"/>
      <c r="F515" s="94"/>
      <c r="G515" s="7"/>
    </row>
    <row r="516" spans="1:7" ht="17.25" customHeight="1">
      <c r="A516" s="9"/>
      <c r="B516" s="65"/>
      <c r="C516" s="114"/>
      <c r="D516" s="115"/>
      <c r="E516" s="115"/>
      <c r="F516" s="94"/>
      <c r="G516" s="7"/>
    </row>
    <row r="517" spans="1:7" ht="17.25" customHeight="1">
      <c r="A517" s="9"/>
      <c r="B517" s="65"/>
      <c r="C517" s="114"/>
      <c r="D517" s="115"/>
      <c r="E517" s="115"/>
      <c r="F517" s="94"/>
      <c r="G517" s="7"/>
    </row>
    <row r="518" spans="1:7" ht="17.25" customHeight="1">
      <c r="A518" s="9"/>
      <c r="B518" s="65"/>
      <c r="C518" s="114"/>
      <c r="D518" s="115"/>
      <c r="E518" s="115"/>
      <c r="F518" s="94"/>
      <c r="G518" s="7"/>
    </row>
    <row r="519" spans="1:7" ht="17.25" customHeight="1">
      <c r="A519" s="9"/>
      <c r="B519" s="65"/>
      <c r="C519" s="114"/>
      <c r="D519" s="115"/>
      <c r="E519" s="115"/>
      <c r="F519" s="94"/>
      <c r="G519" s="7"/>
    </row>
    <row r="520" spans="1:7" ht="17.25" customHeight="1">
      <c r="A520" s="9"/>
      <c r="B520" s="77" t="s">
        <v>200</v>
      </c>
      <c r="C520" s="114"/>
      <c r="D520" s="115"/>
      <c r="E520" s="115"/>
      <c r="F520" s="94"/>
      <c r="G520" s="7"/>
    </row>
    <row r="521" spans="1:7" ht="17.25" customHeight="1">
      <c r="A521" s="9"/>
      <c r="B521" s="65"/>
      <c r="C521" s="114"/>
      <c r="D521" s="115"/>
      <c r="E521" s="115"/>
      <c r="F521" s="94"/>
      <c r="G521" s="7"/>
    </row>
    <row r="522" spans="1:7" ht="39" customHeight="1">
      <c r="A522" s="49" t="s">
        <v>7</v>
      </c>
      <c r="B522" s="49" t="s">
        <v>203</v>
      </c>
      <c r="C522" s="122"/>
      <c r="D522" s="122"/>
      <c r="E522" s="123"/>
      <c r="F522" s="87"/>
      <c r="G522" s="7"/>
    </row>
    <row r="523" spans="1:7" ht="17.25" customHeight="1">
      <c r="A523" s="9"/>
      <c r="B523" s="101"/>
      <c r="C523" s="124" t="s">
        <v>160</v>
      </c>
      <c r="D523" s="126">
        <v>1</v>
      </c>
      <c r="E523" s="125">
        <v>0</v>
      </c>
      <c r="F523" s="130">
        <f>D523*E523</f>
        <v>0</v>
      </c>
      <c r="G523" s="7"/>
    </row>
    <row r="524" spans="1:7" ht="17.25" customHeight="1">
      <c r="A524" s="9"/>
      <c r="B524" s="65"/>
      <c r="C524" s="114"/>
      <c r="D524" s="115"/>
      <c r="E524" s="115"/>
      <c r="F524" s="94"/>
      <c r="G524" s="7"/>
    </row>
    <row r="525" spans="1:7" ht="96.75" customHeight="1">
      <c r="A525" s="49" t="s">
        <v>6</v>
      </c>
      <c r="B525" s="49" t="s">
        <v>202</v>
      </c>
      <c r="C525" s="114"/>
      <c r="D525" s="115"/>
      <c r="E525" s="115"/>
      <c r="F525" s="94"/>
      <c r="G525" s="7"/>
    </row>
    <row r="526" spans="1:7" ht="17.25" customHeight="1">
      <c r="A526" s="9"/>
      <c r="B526" s="65"/>
      <c r="C526" s="124" t="s">
        <v>160</v>
      </c>
      <c r="D526" s="126">
        <v>1</v>
      </c>
      <c r="E526" s="125">
        <v>0</v>
      </c>
      <c r="F526" s="130">
        <f>D526*E526</f>
        <v>0</v>
      </c>
      <c r="G526" s="7"/>
    </row>
    <row r="527" spans="1:7" ht="17.25" customHeight="1">
      <c r="A527" s="9"/>
      <c r="B527" s="65"/>
      <c r="C527" s="114"/>
      <c r="D527" s="115"/>
      <c r="E527" s="115"/>
      <c r="F527" s="94"/>
      <c r="G527" s="7"/>
    </row>
    <row r="528" spans="1:7" ht="17.25" customHeight="1">
      <c r="A528" s="9"/>
      <c r="B528" s="108" t="s">
        <v>15</v>
      </c>
      <c r="C528" s="109"/>
      <c r="D528" s="110"/>
      <c r="E528" s="111"/>
      <c r="F528" s="129">
        <f>SUM(F523:F526)</f>
        <v>0</v>
      </c>
      <c r="G528" s="7"/>
    </row>
    <row r="529" spans="1:7" ht="17.25" customHeight="1">
      <c r="A529" s="9"/>
      <c r="B529" s="65"/>
      <c r="C529" s="114"/>
      <c r="D529" s="115"/>
      <c r="E529" s="115"/>
      <c r="F529" s="94"/>
      <c r="G529" s="7"/>
    </row>
    <row r="530" spans="1:7" ht="17.25" customHeight="1">
      <c r="A530" s="9"/>
      <c r="B530" s="678" t="s">
        <v>227</v>
      </c>
      <c r="C530" s="70"/>
      <c r="D530" s="70"/>
      <c r="E530" s="71"/>
      <c r="F530" s="70"/>
      <c r="G530" s="7"/>
    </row>
    <row r="531" spans="1:7" ht="17.25" customHeight="1">
      <c r="A531" s="9"/>
      <c r="B531" s="678"/>
      <c r="C531" s="70"/>
      <c r="D531" s="70"/>
      <c r="E531" s="71"/>
      <c r="F531" s="70"/>
      <c r="G531" s="7"/>
    </row>
    <row r="532" spans="1:7" ht="17.25" customHeight="1">
      <c r="A532" s="9"/>
      <c r="B532" s="678"/>
      <c r="C532" s="70"/>
      <c r="D532" s="70"/>
      <c r="E532" s="71"/>
      <c r="F532" s="70">
        <f>F528+F504+F465</f>
        <v>0</v>
      </c>
      <c r="G532" s="7"/>
    </row>
    <row r="533" spans="1:7" ht="17.25" customHeight="1" thickBot="1">
      <c r="A533" s="9"/>
      <c r="B533" s="65"/>
      <c r="C533" s="114"/>
      <c r="D533" s="115"/>
      <c r="E533" s="115"/>
      <c r="F533" s="94"/>
      <c r="G533" s="7"/>
    </row>
    <row r="534" spans="1:7" ht="17.25" customHeight="1" thickBot="1">
      <c r="A534" s="102" t="s">
        <v>225</v>
      </c>
      <c r="B534" s="73" t="s">
        <v>226</v>
      </c>
      <c r="C534" s="74"/>
      <c r="D534" s="75"/>
      <c r="E534" s="76"/>
      <c r="F534" s="127"/>
      <c r="G534" s="7"/>
    </row>
    <row r="535" spans="1:7" ht="17.25" customHeight="1">
      <c r="A535" s="9"/>
      <c r="B535" s="65"/>
      <c r="C535" s="114"/>
      <c r="D535" s="115"/>
      <c r="E535" s="115"/>
      <c r="F535" s="94"/>
      <c r="G535" s="7"/>
    </row>
    <row r="536" spans="1:7" ht="154.5" customHeight="1">
      <c r="A536" s="49" t="s">
        <v>7</v>
      </c>
      <c r="B536" s="113" t="s">
        <v>204</v>
      </c>
      <c r="C536" s="114"/>
      <c r="D536" s="115"/>
      <c r="E536" s="115"/>
      <c r="F536" s="94"/>
      <c r="G536" s="7"/>
    </row>
    <row r="537" spans="1:7" ht="17.25" customHeight="1">
      <c r="A537" s="9"/>
      <c r="B537" s="65"/>
      <c r="C537" s="114" t="s">
        <v>32</v>
      </c>
      <c r="D537" s="115">
        <v>7.75</v>
      </c>
      <c r="E537" s="115">
        <v>0</v>
      </c>
      <c r="F537" s="94">
        <f>D537*E537</f>
        <v>0</v>
      </c>
      <c r="G537" s="7"/>
    </row>
    <row r="538" spans="1:7" ht="17.25" customHeight="1">
      <c r="A538" s="9"/>
      <c r="B538" s="65"/>
      <c r="C538" s="114"/>
      <c r="D538" s="115"/>
      <c r="E538" s="115"/>
      <c r="F538" s="94"/>
      <c r="G538" s="7"/>
    </row>
    <row r="539" spans="1:7" ht="78.75" customHeight="1">
      <c r="A539" s="49" t="s">
        <v>6</v>
      </c>
      <c r="B539" s="113" t="s">
        <v>205</v>
      </c>
      <c r="C539" s="114"/>
      <c r="D539" s="115"/>
      <c r="E539" s="115"/>
      <c r="F539" s="94"/>
      <c r="G539" s="7"/>
    </row>
    <row r="540" spans="1:7" ht="17.25" customHeight="1">
      <c r="A540" s="9"/>
      <c r="B540" s="65"/>
      <c r="C540" s="114" t="s">
        <v>32</v>
      </c>
      <c r="D540" s="115">
        <v>7.75</v>
      </c>
      <c r="E540" s="115">
        <v>0</v>
      </c>
      <c r="F540" s="94">
        <f>D540*E540</f>
        <v>0</v>
      </c>
      <c r="G540" s="7"/>
    </row>
    <row r="541" spans="1:7" ht="17.25" customHeight="1">
      <c r="A541" s="9"/>
      <c r="B541" s="65"/>
      <c r="C541" s="114"/>
      <c r="D541" s="115"/>
      <c r="E541" s="115"/>
      <c r="F541" s="94"/>
      <c r="G541" s="7"/>
    </row>
    <row r="542" spans="1:7" ht="217.5" customHeight="1">
      <c r="A542" s="49" t="s">
        <v>22</v>
      </c>
      <c r="B542" s="65" t="s">
        <v>206</v>
      </c>
      <c r="C542" s="114"/>
      <c r="D542" s="115"/>
      <c r="E542" s="115"/>
      <c r="F542" s="94"/>
      <c r="G542" s="7"/>
    </row>
    <row r="543" spans="1:7" ht="17.25" customHeight="1">
      <c r="A543" s="9"/>
      <c r="B543" s="65"/>
      <c r="C543" s="96" t="s">
        <v>75</v>
      </c>
      <c r="D543" s="94">
        <v>43</v>
      </c>
      <c r="E543" s="94">
        <v>0</v>
      </c>
      <c r="F543" s="94">
        <f>D543*E543</f>
        <v>0</v>
      </c>
      <c r="G543" s="7"/>
    </row>
    <row r="544" spans="1:7" ht="17.25" customHeight="1">
      <c r="A544" s="9"/>
      <c r="B544" s="65"/>
      <c r="C544" s="114"/>
      <c r="D544" s="115"/>
      <c r="E544" s="115"/>
      <c r="F544" s="94"/>
      <c r="G544" s="7"/>
    </row>
    <row r="545" spans="1:7" ht="133.5" customHeight="1">
      <c r="A545" s="49" t="s">
        <v>23</v>
      </c>
      <c r="B545" s="49" t="s">
        <v>207</v>
      </c>
      <c r="C545" s="114"/>
      <c r="D545" s="115"/>
      <c r="E545" s="115"/>
      <c r="F545" s="94"/>
      <c r="G545" s="7"/>
    </row>
    <row r="546" spans="1:7" ht="17.25" customHeight="1">
      <c r="A546" s="9"/>
      <c r="B546" s="65"/>
      <c r="C546" s="96" t="s">
        <v>75</v>
      </c>
      <c r="D546" s="94">
        <v>33.75</v>
      </c>
      <c r="E546" s="94">
        <v>0</v>
      </c>
      <c r="F546" s="94">
        <f>D546*E546</f>
        <v>0</v>
      </c>
      <c r="G546" s="7"/>
    </row>
    <row r="547" spans="1:7" ht="17.25" customHeight="1">
      <c r="A547" s="9"/>
      <c r="B547" s="65"/>
      <c r="C547" s="114"/>
      <c r="D547" s="115"/>
      <c r="E547" s="115"/>
      <c r="F547" s="94"/>
      <c r="G547" s="7"/>
    </row>
    <row r="548" spans="1:7" ht="99.75" customHeight="1">
      <c r="A548" s="49" t="s">
        <v>24</v>
      </c>
      <c r="B548" s="49" t="s">
        <v>208</v>
      </c>
      <c r="C548" s="114"/>
      <c r="D548" s="115"/>
      <c r="E548" s="115"/>
      <c r="F548" s="94"/>
      <c r="G548" s="7"/>
    </row>
    <row r="549" spans="1:7" ht="17.25" customHeight="1">
      <c r="A549" s="9"/>
      <c r="B549" s="65"/>
      <c r="C549" s="89" t="s">
        <v>11</v>
      </c>
      <c r="D549" s="52">
        <v>125</v>
      </c>
      <c r="E549" s="90">
        <v>0</v>
      </c>
      <c r="F549" s="52">
        <f>D549*E549</f>
        <v>0</v>
      </c>
      <c r="G549" s="7"/>
    </row>
    <row r="550" spans="1:7" ht="17.25" customHeight="1">
      <c r="A550" s="9"/>
      <c r="B550" s="65"/>
      <c r="C550" s="114"/>
      <c r="D550" s="115"/>
      <c r="E550" s="115"/>
      <c r="F550" s="94"/>
      <c r="G550" s="7"/>
    </row>
    <row r="551" spans="1:7" ht="17.25" customHeight="1">
      <c r="A551" s="9"/>
      <c r="B551" s="108" t="s">
        <v>224</v>
      </c>
      <c r="C551" s="109"/>
      <c r="D551" s="110"/>
      <c r="E551" s="111"/>
      <c r="F551" s="129">
        <f>SUM(F537:F549)</f>
        <v>0</v>
      </c>
      <c r="G551" s="7"/>
    </row>
    <row r="552" spans="1:7" ht="17.25" customHeight="1">
      <c r="A552" s="9"/>
      <c r="B552" s="65"/>
      <c r="C552" s="114"/>
      <c r="D552" s="115"/>
      <c r="E552" s="115"/>
      <c r="F552" s="94"/>
      <c r="G552" s="7"/>
    </row>
    <row r="553" spans="1:7" ht="17.25" customHeight="1">
      <c r="A553" s="9"/>
      <c r="B553" s="69" t="s">
        <v>228</v>
      </c>
      <c r="C553" s="70"/>
      <c r="D553" s="70"/>
      <c r="E553" s="71"/>
      <c r="F553" s="70">
        <f>F551</f>
        <v>0</v>
      </c>
      <c r="G553" s="7"/>
    </row>
    <row r="554" spans="1:7" ht="17.25" customHeight="1">
      <c r="A554" s="9"/>
      <c r="B554" s="65"/>
      <c r="C554" s="114"/>
      <c r="D554" s="115"/>
      <c r="E554" s="115"/>
      <c r="F554" s="94"/>
      <c r="G554" s="7"/>
    </row>
    <row r="555" spans="1:7" ht="17.25" customHeight="1">
      <c r="A555" s="9"/>
      <c r="B555" s="65"/>
      <c r="C555" s="114"/>
      <c r="D555" s="115"/>
      <c r="E555" s="115"/>
      <c r="F555" s="94"/>
      <c r="G555" s="7"/>
    </row>
    <row r="556" spans="1:7" ht="17.25" customHeight="1">
      <c r="A556" s="9"/>
      <c r="B556" s="65"/>
      <c r="C556" s="114"/>
      <c r="D556" s="115"/>
      <c r="E556" s="115"/>
      <c r="F556" s="94"/>
      <c r="G556" s="7"/>
    </row>
    <row r="557" spans="1:7" ht="17.25" customHeight="1">
      <c r="A557" s="9"/>
      <c r="B557" s="65"/>
      <c r="C557" s="114"/>
      <c r="D557" s="115"/>
      <c r="E557" s="115"/>
      <c r="F557" s="94"/>
      <c r="G557" s="7"/>
    </row>
    <row r="558" spans="1:7" ht="17.25" customHeight="1">
      <c r="A558" s="9"/>
      <c r="B558" s="65"/>
      <c r="C558" s="114"/>
      <c r="D558" s="115"/>
      <c r="E558" s="115"/>
      <c r="F558" s="94"/>
      <c r="G558" s="7"/>
    </row>
    <row r="559" spans="1:7" ht="17.25" customHeight="1">
      <c r="A559" s="9"/>
      <c r="B559" s="65"/>
      <c r="C559" s="114"/>
      <c r="D559" s="115"/>
      <c r="E559" s="115"/>
      <c r="F559" s="94"/>
      <c r="G559" s="7"/>
    </row>
    <row r="560" spans="1:7" ht="17.25" customHeight="1">
      <c r="A560" s="9"/>
      <c r="B560" s="65"/>
      <c r="C560" s="114"/>
      <c r="D560" s="115"/>
      <c r="E560" s="115"/>
      <c r="F560" s="94"/>
      <c r="G560" s="7"/>
    </row>
    <row r="561" spans="1:7" ht="17.25" customHeight="1">
      <c r="A561" s="9"/>
      <c r="B561" s="65"/>
      <c r="C561" s="114"/>
      <c r="D561" s="115"/>
      <c r="E561" s="115"/>
      <c r="F561" s="94"/>
      <c r="G561" s="7"/>
    </row>
    <row r="562" spans="1:7" ht="17.25" customHeight="1">
      <c r="A562" s="9"/>
      <c r="B562" s="65"/>
      <c r="C562" s="114"/>
      <c r="D562" s="115"/>
      <c r="E562" s="115"/>
      <c r="F562" s="94"/>
      <c r="G562" s="7"/>
    </row>
    <row r="563" spans="1:7" ht="17.25" customHeight="1">
      <c r="A563" s="9"/>
      <c r="B563" s="65"/>
      <c r="C563" s="114"/>
      <c r="D563" s="115"/>
      <c r="E563" s="115"/>
      <c r="F563" s="94"/>
      <c r="G563" s="7"/>
    </row>
    <row r="564" spans="1:7" ht="17.25" customHeight="1">
      <c r="A564" s="9"/>
      <c r="B564" s="65"/>
      <c r="C564" s="114"/>
      <c r="D564" s="115"/>
      <c r="E564" s="115"/>
      <c r="F564" s="94"/>
      <c r="G564" s="7"/>
    </row>
    <row r="565" spans="1:7" ht="17.25" customHeight="1">
      <c r="A565" s="9"/>
      <c r="B565" s="65"/>
      <c r="C565" s="114"/>
      <c r="D565" s="115"/>
      <c r="E565" s="115"/>
      <c r="F565" s="94"/>
      <c r="G565" s="7"/>
    </row>
    <row r="566" spans="1:7" ht="17.25" customHeight="1">
      <c r="A566" s="9"/>
      <c r="B566" s="161" t="s">
        <v>747</v>
      </c>
      <c r="C566" s="114"/>
      <c r="D566" s="115"/>
      <c r="E566" s="115"/>
      <c r="F566" s="94"/>
      <c r="G566" s="7"/>
    </row>
    <row r="567" spans="1:7" ht="17.25" customHeight="1">
      <c r="A567" s="9"/>
      <c r="B567" s="65"/>
      <c r="C567" s="114"/>
      <c r="D567" s="115"/>
      <c r="E567" s="115"/>
      <c r="F567" s="94"/>
      <c r="G567" s="7"/>
    </row>
    <row r="568" spans="1:7" ht="18">
      <c r="A568" s="9"/>
      <c r="B568" s="161" t="s">
        <v>229</v>
      </c>
      <c r="C568" s="162"/>
      <c r="D568" s="163"/>
      <c r="E568" s="164"/>
      <c r="F568" s="165">
        <f>F220</f>
        <v>0</v>
      </c>
      <c r="G568" s="7"/>
    </row>
    <row r="569" spans="1:7" ht="18">
      <c r="A569" s="9"/>
      <c r="B569" s="161"/>
      <c r="C569" s="162"/>
      <c r="D569" s="163"/>
      <c r="E569" s="164"/>
      <c r="F569" s="165"/>
      <c r="G569" s="7"/>
    </row>
    <row r="570" spans="1:7" ht="18">
      <c r="A570" s="9"/>
      <c r="B570" s="161" t="s">
        <v>230</v>
      </c>
      <c r="C570" s="162"/>
      <c r="D570" s="163"/>
      <c r="E570" s="164"/>
      <c r="F570" s="165">
        <f>F394</f>
        <v>0</v>
      </c>
      <c r="G570" s="7"/>
    </row>
    <row r="571" spans="1:7" ht="18">
      <c r="A571" s="9"/>
      <c r="B571" s="161"/>
      <c r="C571" s="162"/>
      <c r="D571" s="163"/>
      <c r="E571" s="164"/>
      <c r="F571" s="165"/>
      <c r="G571" s="7"/>
    </row>
    <row r="572" spans="1:7" ht="18">
      <c r="A572" s="9"/>
      <c r="B572" s="161" t="s">
        <v>231</v>
      </c>
      <c r="C572" s="162"/>
      <c r="D572" s="163"/>
      <c r="E572" s="164"/>
      <c r="F572" s="165">
        <f>F532</f>
        <v>0</v>
      </c>
      <c r="G572" s="7"/>
    </row>
    <row r="573" spans="1:7" ht="18">
      <c r="A573" s="9"/>
      <c r="B573" s="161"/>
      <c r="C573" s="162"/>
      <c r="D573" s="163"/>
      <c r="E573" s="164"/>
      <c r="F573" s="165"/>
      <c r="G573" s="7"/>
    </row>
    <row r="574" spans="1:7" ht="18">
      <c r="A574" s="9"/>
      <c r="B574" s="161" t="s">
        <v>232</v>
      </c>
      <c r="C574" s="162"/>
      <c r="D574" s="163"/>
      <c r="E574" s="164"/>
      <c r="F574" s="165">
        <f>F553</f>
        <v>0</v>
      </c>
      <c r="G574" s="7"/>
    </row>
    <row r="575" spans="1:7" ht="18">
      <c r="A575" s="9"/>
      <c r="B575" s="161"/>
      <c r="C575" s="162"/>
      <c r="D575" s="163"/>
      <c r="E575" s="164"/>
      <c r="F575" s="165"/>
      <c r="G575" s="7"/>
    </row>
    <row r="576" spans="1:7" ht="18">
      <c r="A576" s="9"/>
      <c r="B576" s="59" t="s">
        <v>17</v>
      </c>
      <c r="C576" s="60"/>
      <c r="D576" s="61"/>
      <c r="E576" s="62"/>
      <c r="F576" s="61">
        <f>SUM(F568:F574)</f>
        <v>0</v>
      </c>
      <c r="G576" s="7"/>
    </row>
    <row r="577" spans="1:7" ht="18">
      <c r="A577" s="9"/>
      <c r="B577" s="35"/>
      <c r="C577" s="51"/>
      <c r="D577" s="52"/>
      <c r="E577" s="53"/>
      <c r="F577" s="52"/>
      <c r="G577" s="7"/>
    </row>
    <row r="578" spans="1:7" ht="18">
      <c r="A578" s="9"/>
      <c r="B578" s="161" t="s">
        <v>18</v>
      </c>
      <c r="C578" s="162"/>
      <c r="D578" s="163"/>
      <c r="E578" s="164"/>
      <c r="F578" s="165">
        <f>F576*0.25</f>
        <v>0</v>
      </c>
      <c r="G578" s="7"/>
    </row>
    <row r="579" spans="1:7" ht="18">
      <c r="A579" s="9"/>
      <c r="B579" s="35"/>
      <c r="C579" s="51"/>
      <c r="D579" s="52"/>
      <c r="E579" s="53"/>
      <c r="F579" s="52"/>
      <c r="G579" s="7"/>
    </row>
    <row r="580" spans="1:7" ht="18">
      <c r="A580" s="9"/>
      <c r="B580" s="59" t="s">
        <v>19</v>
      </c>
      <c r="C580" s="60"/>
      <c r="D580" s="61"/>
      <c r="E580" s="62"/>
      <c r="F580" s="61">
        <f>SUM(F576:F579)</f>
        <v>0</v>
      </c>
      <c r="G580" s="7"/>
    </row>
    <row r="581" spans="1:7" ht="18">
      <c r="A581" s="9"/>
      <c r="B581" s="35"/>
      <c r="C581" s="23"/>
      <c r="D581" s="24"/>
      <c r="E581" s="25"/>
      <c r="F581" s="24"/>
      <c r="G581" s="7"/>
    </row>
    <row r="582" spans="2:6" ht="12.75">
      <c r="B582" s="38"/>
      <c r="C582" s="39"/>
      <c r="D582" s="40"/>
      <c r="E582" s="41"/>
      <c r="F582" s="131"/>
    </row>
    <row r="583" spans="2:7" ht="12.75">
      <c r="B583" s="38"/>
      <c r="C583" s="39"/>
      <c r="D583" s="40"/>
      <c r="E583" s="41"/>
      <c r="F583" s="131"/>
      <c r="G583" s="7"/>
    </row>
    <row r="584" spans="2:7" ht="12.75">
      <c r="B584" s="38"/>
      <c r="C584" s="40"/>
      <c r="D584" s="40"/>
      <c r="E584" s="41"/>
      <c r="F584" s="131"/>
      <c r="G584" s="7"/>
    </row>
    <row r="585" spans="2:7" ht="12.75">
      <c r="B585" s="38"/>
      <c r="C585" s="40"/>
      <c r="D585" s="40"/>
      <c r="E585" s="41"/>
      <c r="F585" s="131"/>
      <c r="G585" s="7"/>
    </row>
    <row r="586" spans="2:7" ht="12.75">
      <c r="B586" s="38"/>
      <c r="C586" s="39"/>
      <c r="D586" s="40"/>
      <c r="E586" s="41"/>
      <c r="F586" s="131"/>
      <c r="G586" s="7"/>
    </row>
    <row r="587" ht="12.75">
      <c r="G587" s="7"/>
    </row>
    <row r="588" ht="12.75">
      <c r="G588" s="7"/>
    </row>
    <row r="589" ht="12.75">
      <c r="G589" s="7"/>
    </row>
    <row r="590" ht="12.75">
      <c r="G590" s="7"/>
    </row>
    <row r="591" ht="12.75">
      <c r="G591" s="7"/>
    </row>
    <row r="592" spans="5:7" ht="12.75">
      <c r="E592" s="42"/>
      <c r="G592" s="7"/>
    </row>
    <row r="593" ht="12.75">
      <c r="G593" s="7"/>
    </row>
    <row r="594" ht="12.75">
      <c r="G594" s="7"/>
    </row>
    <row r="595" ht="12.75">
      <c r="G595" s="7"/>
    </row>
    <row r="596" ht="12.75">
      <c r="G596" s="7"/>
    </row>
    <row r="597" spans="1:7" ht="12.75">
      <c r="A597" s="9"/>
      <c r="G597" s="7"/>
    </row>
    <row r="599" spans="1:7" ht="12.75">
      <c r="A599" s="9"/>
      <c r="G599" s="7"/>
    </row>
  </sheetData>
  <sheetProtection selectLockedCells="1" selectUnlockedCells="1"/>
  <mergeCells count="3">
    <mergeCell ref="B530:B532"/>
    <mergeCell ref="B373:B374"/>
    <mergeCell ref="B377:B378"/>
  </mergeCells>
  <printOptions/>
  <pageMargins left="0.5118110236220472" right="0.1968503937007874" top="0.759375" bottom="0.4330708661417323" header="0.1968503937007874" footer="0.1968503937007874"/>
  <pageSetup horizontalDpi="300" verticalDpi="300" orientation="portrait" paperSize="9" scale="90" r:id="rId2"/>
  <headerFooter alignWithMargins="0">
    <oddHeader xml:space="preserve">&amp;CInvestitor:Općina Hercegovac, Moslavačka 147, Hercegovac
Građevina/Lokacija: Osnovna škola - rekonstrukcija i dogradnja, Hercegovac, k.č.br.753, k.o.Hercegovac
Faza projekta: Glavni projekt </oddHeader>
    <oddFooter>&amp;CLIST &amp;P OD &amp;N</oddFooter>
  </headerFooter>
  <rowBreaks count="9" manualBreakCount="9">
    <brk id="40" max="16383" man="1"/>
    <brk id="99" max="16383" man="1"/>
    <brk id="149" max="16383" man="1"/>
    <brk id="228" max="16383" man="1"/>
    <brk id="275" max="16383" man="1"/>
    <brk id="302" max="16383" man="1"/>
    <brk id="323" max="16383" man="1"/>
    <brk id="369" max="16383" man="1"/>
    <brk id="397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8"/>
  <sheetViews>
    <sheetView view="pageLayout" zoomScaleSheetLayoutView="150" workbookViewId="0" topLeftCell="A592">
      <selection activeCell="D583" sqref="D583"/>
    </sheetView>
  </sheetViews>
  <sheetFormatPr defaultColWidth="9.140625" defaultRowHeight="12.75"/>
  <cols>
    <col min="1" max="1" width="5.57421875" style="0" customWidth="1"/>
    <col min="2" max="2" width="13.7109375" style="0" customWidth="1"/>
  </cols>
  <sheetData>
    <row r="1" spans="1:8" ht="12.75">
      <c r="A1" s="166" t="s">
        <v>233</v>
      </c>
      <c r="B1" s="167"/>
      <c r="C1" s="168" t="s">
        <v>234</v>
      </c>
      <c r="D1" s="169"/>
      <c r="E1" s="170" t="s">
        <v>235</v>
      </c>
      <c r="F1" s="171" t="s">
        <v>236</v>
      </c>
      <c r="G1" s="170" t="s">
        <v>237</v>
      </c>
      <c r="H1" s="172" t="s">
        <v>238</v>
      </c>
    </row>
    <row r="2" spans="1:8" ht="12.75">
      <c r="A2" s="173"/>
      <c r="B2" s="174"/>
      <c r="C2" s="175"/>
      <c r="D2" s="175"/>
      <c r="E2" s="173"/>
      <c r="F2" s="173"/>
      <c r="G2" s="173"/>
      <c r="H2" s="176"/>
    </row>
    <row r="3" spans="1:8" ht="15">
      <c r="A3" s="177" t="s">
        <v>239</v>
      </c>
      <c r="B3" s="178"/>
      <c r="C3" s="179" t="s">
        <v>240</v>
      </c>
      <c r="D3" s="180"/>
      <c r="E3" s="180"/>
      <c r="F3" s="181"/>
      <c r="G3" s="182"/>
      <c r="H3" s="183"/>
    </row>
    <row r="4" spans="1:8" ht="15">
      <c r="A4" s="177"/>
      <c r="B4" s="178"/>
      <c r="C4" s="179" t="s">
        <v>241</v>
      </c>
      <c r="D4" s="180"/>
      <c r="E4" s="180"/>
      <c r="F4" s="181"/>
      <c r="G4" s="182"/>
      <c r="H4" s="183"/>
    </row>
    <row r="5" spans="1:8" ht="14.25">
      <c r="A5" s="177"/>
      <c r="B5" s="178"/>
      <c r="C5" s="184"/>
      <c r="D5" s="178"/>
      <c r="E5" s="178"/>
      <c r="F5" s="185"/>
      <c r="G5" s="183"/>
      <c r="H5" s="183"/>
    </row>
    <row r="6" spans="1:8" ht="15">
      <c r="A6" s="177" t="s">
        <v>242</v>
      </c>
      <c r="B6" s="178"/>
      <c r="C6" s="179" t="s">
        <v>243</v>
      </c>
      <c r="D6" s="180"/>
      <c r="E6" s="180"/>
      <c r="F6" s="181"/>
      <c r="G6" s="182"/>
      <c r="H6" s="186"/>
    </row>
    <row r="7" spans="1:8" ht="15">
      <c r="A7" s="177"/>
      <c r="B7" s="178"/>
      <c r="C7" s="184" t="s">
        <v>244</v>
      </c>
      <c r="D7" s="187"/>
      <c r="E7" s="178"/>
      <c r="F7" s="185"/>
      <c r="G7" s="183"/>
      <c r="H7" s="183"/>
    </row>
    <row r="8" spans="1:8" ht="15">
      <c r="A8" s="177"/>
      <c r="B8" s="178"/>
      <c r="C8" s="184"/>
      <c r="D8" s="187"/>
      <c r="E8" s="178"/>
      <c r="F8" s="185"/>
      <c r="G8" s="183"/>
      <c r="H8" s="183"/>
    </row>
    <row r="9" spans="1:8" ht="15">
      <c r="A9" s="177" t="s">
        <v>245</v>
      </c>
      <c r="B9" s="178"/>
      <c r="C9" s="179" t="s">
        <v>246</v>
      </c>
      <c r="D9" s="180"/>
      <c r="E9" s="180"/>
      <c r="F9" s="181"/>
      <c r="G9" s="182"/>
      <c r="H9" s="183"/>
    </row>
    <row r="10" spans="1:8" ht="14.25">
      <c r="A10" s="177"/>
      <c r="B10" s="178"/>
      <c r="C10" s="179"/>
      <c r="D10" s="188"/>
      <c r="E10" s="188"/>
      <c r="F10" s="189"/>
      <c r="G10" s="190"/>
      <c r="H10" s="183"/>
    </row>
    <row r="11" spans="1:8" ht="15">
      <c r="A11" s="177" t="s">
        <v>247</v>
      </c>
      <c r="B11" s="178"/>
      <c r="C11" s="179" t="s">
        <v>248</v>
      </c>
      <c r="D11" s="180"/>
      <c r="E11" s="180"/>
      <c r="F11" s="181"/>
      <c r="G11" s="182"/>
      <c r="H11" s="186"/>
    </row>
    <row r="12" spans="1:8" ht="15">
      <c r="A12" s="177"/>
      <c r="B12" s="178"/>
      <c r="C12" s="179"/>
      <c r="D12" s="180"/>
      <c r="E12" s="188"/>
      <c r="F12" s="189"/>
      <c r="G12" s="190"/>
      <c r="H12" s="183"/>
    </row>
    <row r="13" spans="1:8" ht="15">
      <c r="A13" s="177" t="s">
        <v>249</v>
      </c>
      <c r="B13" s="178"/>
      <c r="C13" s="179" t="s">
        <v>250</v>
      </c>
      <c r="D13" s="180"/>
      <c r="E13" s="180"/>
      <c r="F13" s="181"/>
      <c r="G13" s="182"/>
      <c r="H13" s="186"/>
    </row>
    <row r="14" spans="1:8" ht="15">
      <c r="A14" s="191"/>
      <c r="B14" s="192"/>
      <c r="C14" s="192"/>
      <c r="D14" s="192"/>
      <c r="E14" s="193"/>
      <c r="F14" s="193"/>
      <c r="G14" s="194"/>
      <c r="H14" s="194"/>
    </row>
    <row r="15" spans="1:8" ht="15">
      <c r="A15" s="191"/>
      <c r="B15" s="192"/>
      <c r="C15" s="192"/>
      <c r="D15" s="192"/>
      <c r="E15" s="193"/>
      <c r="F15" s="193"/>
      <c r="G15" s="194"/>
      <c r="H15" s="194"/>
    </row>
    <row r="16" spans="1:8" ht="18">
      <c r="A16" s="195" t="s">
        <v>251</v>
      </c>
      <c r="B16" s="196"/>
      <c r="C16" s="196"/>
      <c r="D16" s="197"/>
      <c r="E16" s="198"/>
      <c r="F16" s="199"/>
      <c r="G16" s="199"/>
      <c r="H16" s="199"/>
    </row>
    <row r="17" spans="1:8" ht="18">
      <c r="A17" s="200"/>
      <c r="B17" s="201"/>
      <c r="C17" s="201"/>
      <c r="D17" s="202"/>
      <c r="E17" s="203"/>
      <c r="F17" s="204"/>
      <c r="G17" s="204"/>
      <c r="H17" s="204"/>
    </row>
    <row r="18" spans="1:8" ht="14.25">
      <c r="A18" s="205"/>
      <c r="B18" s="206"/>
      <c r="C18" s="206"/>
      <c r="D18" s="206"/>
      <c r="E18" s="205"/>
      <c r="F18" s="205"/>
      <c r="G18" s="207"/>
      <c r="H18" s="207"/>
    </row>
    <row r="19" spans="1:8" ht="15.75">
      <c r="A19" s="208" t="s">
        <v>252</v>
      </c>
      <c r="B19" s="209" t="s">
        <v>253</v>
      </c>
      <c r="C19" s="210"/>
      <c r="D19" s="210"/>
      <c r="E19" s="211"/>
      <c r="F19" s="211"/>
      <c r="G19" s="212"/>
      <c r="H19" s="213"/>
    </row>
    <row r="20" spans="1:8" ht="15.75">
      <c r="A20" s="214"/>
      <c r="B20" s="215"/>
      <c r="C20" s="216"/>
      <c r="D20" s="216"/>
      <c r="E20" s="217"/>
      <c r="F20" s="217"/>
      <c r="G20" s="218"/>
      <c r="H20" s="218"/>
    </row>
    <row r="21" spans="1:8" ht="12.75">
      <c r="A21" s="219" t="s">
        <v>254</v>
      </c>
      <c r="B21" s="220" t="s">
        <v>255</v>
      </c>
      <c r="C21" s="221"/>
      <c r="D21" s="221"/>
      <c r="E21" s="222"/>
      <c r="F21" s="222"/>
      <c r="G21" s="223"/>
      <c r="H21" s="223"/>
    </row>
    <row r="22" spans="1:8" ht="15">
      <c r="A22" s="224"/>
      <c r="B22" s="225"/>
      <c r="C22" s="226"/>
      <c r="D22" s="226"/>
      <c r="E22" s="224"/>
      <c r="F22" s="224"/>
      <c r="G22" s="227"/>
      <c r="H22" s="227"/>
    </row>
    <row r="23" spans="1:8" ht="12.75">
      <c r="A23" s="228">
        <v>1</v>
      </c>
      <c r="B23" s="692" t="s">
        <v>256</v>
      </c>
      <c r="C23" s="692"/>
      <c r="D23" s="692"/>
      <c r="E23" s="229"/>
      <c r="F23" s="230"/>
      <c r="G23" s="231"/>
      <c r="H23" s="231"/>
    </row>
    <row r="24" spans="1:8" ht="12.75">
      <c r="A24" s="230"/>
      <c r="B24" s="232" t="s">
        <v>257</v>
      </c>
      <c r="C24" s="232"/>
      <c r="D24" s="232"/>
      <c r="E24" s="229"/>
      <c r="F24" s="230"/>
      <c r="G24" s="231"/>
      <c r="H24" s="233" t="str">
        <f>IF(F24="","",F24*G24)</f>
        <v/>
      </c>
    </row>
    <row r="25" spans="1:8" ht="12.75">
      <c r="A25" s="230"/>
      <c r="B25" s="232"/>
      <c r="C25" s="232" t="s">
        <v>258</v>
      </c>
      <c r="D25" s="234">
        <v>12</v>
      </c>
      <c r="E25" s="229" t="s">
        <v>259</v>
      </c>
      <c r="F25" s="230"/>
      <c r="G25" s="231"/>
      <c r="H25" s="233" t="str">
        <f>IF(F25="","",F25*G25)</f>
        <v/>
      </c>
    </row>
    <row r="26" spans="1:8" ht="12.75">
      <c r="A26" s="230"/>
      <c r="B26" s="232"/>
      <c r="C26" s="232" t="s">
        <v>260</v>
      </c>
      <c r="D26" s="234">
        <v>0.3</v>
      </c>
      <c r="E26" s="229" t="s">
        <v>259</v>
      </c>
      <c r="F26" s="230"/>
      <c r="G26" s="231"/>
      <c r="H26" s="233" t="str">
        <f>IF(F26="","",F26*G26)</f>
        <v/>
      </c>
    </row>
    <row r="27" spans="1:8" ht="12.75">
      <c r="A27" s="230"/>
      <c r="B27" s="232"/>
      <c r="C27" s="235" t="s">
        <v>261</v>
      </c>
      <c r="D27" s="236">
        <v>1</v>
      </c>
      <c r="E27" s="229" t="s">
        <v>259</v>
      </c>
      <c r="F27" s="236"/>
      <c r="G27" s="237"/>
      <c r="H27" s="233"/>
    </row>
    <row r="28" spans="1:8" ht="12.75">
      <c r="A28" s="230"/>
      <c r="B28" s="232"/>
      <c r="C28" s="232"/>
      <c r="D28" s="232"/>
      <c r="E28" s="230"/>
      <c r="F28" s="234"/>
      <c r="G28" s="238"/>
      <c r="H28" s="233" t="str">
        <f>IF(F28="","",F28*G28)</f>
        <v/>
      </c>
    </row>
    <row r="29" spans="1:8" ht="12.75">
      <c r="A29" s="230"/>
      <c r="B29" s="232"/>
      <c r="C29" s="232"/>
      <c r="D29" s="232"/>
      <c r="E29" s="229" t="s">
        <v>259</v>
      </c>
      <c r="F29" s="234">
        <f>D25*D26*D27</f>
        <v>3.5999999999999996</v>
      </c>
      <c r="G29" s="238">
        <v>0</v>
      </c>
      <c r="H29" s="233">
        <f>IF(F29="","",F29*G29)</f>
        <v>0</v>
      </c>
    </row>
    <row r="30" spans="1:8" ht="12.75">
      <c r="A30" s="230"/>
      <c r="B30" s="232"/>
      <c r="C30" s="232"/>
      <c r="D30" s="232"/>
      <c r="E30" s="230"/>
      <c r="F30" s="234"/>
      <c r="G30" s="238"/>
      <c r="H30" s="233"/>
    </row>
    <row r="31" spans="1:8" ht="12.75">
      <c r="A31" s="228">
        <f>1+MAX(A$22:A30)</f>
        <v>2</v>
      </c>
      <c r="B31" s="692" t="s">
        <v>262</v>
      </c>
      <c r="C31" s="692"/>
      <c r="D31" s="692"/>
      <c r="E31" s="230" t="s">
        <v>32</v>
      </c>
      <c r="F31" s="234">
        <v>1</v>
      </c>
      <c r="G31" s="238">
        <v>0</v>
      </c>
      <c r="H31" s="233">
        <f>IF(F31="","",F31*G31)</f>
        <v>0</v>
      </c>
    </row>
    <row r="32" spans="1:8" ht="12.75">
      <c r="A32" s="230"/>
      <c r="B32" s="232"/>
      <c r="C32" s="232"/>
      <c r="D32" s="232"/>
      <c r="E32" s="230"/>
      <c r="F32" s="234"/>
      <c r="G32" s="238"/>
      <c r="H32" s="233" t="str">
        <f>IF(F32="","",F32*G32)</f>
        <v/>
      </c>
    </row>
    <row r="33" spans="1:8" ht="12.75">
      <c r="A33" s="228">
        <f>1+MAX(A$22:A32)</f>
        <v>3</v>
      </c>
      <c r="B33" s="692" t="s">
        <v>263</v>
      </c>
      <c r="C33" s="692"/>
      <c r="D33" s="692"/>
      <c r="E33" s="230" t="s">
        <v>32</v>
      </c>
      <c r="F33" s="234">
        <v>1</v>
      </c>
      <c r="G33" s="238">
        <v>0</v>
      </c>
      <c r="H33" s="233">
        <f>IF(F33="","",F33*G33)</f>
        <v>0</v>
      </c>
    </row>
    <row r="34" spans="1:8" ht="12.75">
      <c r="A34" s="230"/>
      <c r="B34" s="232"/>
      <c r="C34" s="232"/>
      <c r="D34" s="232"/>
      <c r="E34" s="230"/>
      <c r="F34" s="234"/>
      <c r="G34" s="238"/>
      <c r="H34" s="233" t="str">
        <f>IF(F34="","",F34*G34)</f>
        <v/>
      </c>
    </row>
    <row r="35" spans="1:8" ht="12.75">
      <c r="A35" s="228">
        <f>1+MAX(A$22:A34)</f>
        <v>4</v>
      </c>
      <c r="B35" s="692" t="s">
        <v>264</v>
      </c>
      <c r="C35" s="692"/>
      <c r="D35" s="692"/>
      <c r="E35" s="230" t="s">
        <v>265</v>
      </c>
      <c r="F35" s="230">
        <v>1</v>
      </c>
      <c r="G35" s="238">
        <v>0</v>
      </c>
      <c r="H35" s="233">
        <f>IF(F35="","",F35*G35)</f>
        <v>0</v>
      </c>
    </row>
    <row r="36" spans="1:8" ht="14.25">
      <c r="A36" s="239"/>
      <c r="B36" s="240"/>
      <c r="C36" s="240"/>
      <c r="D36" s="240"/>
      <c r="E36" s="239"/>
      <c r="F36" s="239"/>
      <c r="G36" s="241"/>
      <c r="H36" s="241"/>
    </row>
    <row r="37" spans="1:8" ht="12.75">
      <c r="A37" s="242" t="str">
        <f>A21</f>
        <v>5.1.1.</v>
      </c>
      <c r="B37" s="243" t="str">
        <f>B21</f>
        <v>GRAĐEVINSKI I ZEMLJANI RADOVI</v>
      </c>
      <c r="C37" s="243"/>
      <c r="D37" s="243"/>
      <c r="E37" s="243"/>
      <c r="F37" s="242"/>
      <c r="G37" s="176" t="s">
        <v>266</v>
      </c>
      <c r="H37" s="176">
        <f>SUM(H23:H35)</f>
        <v>0</v>
      </c>
    </row>
    <row r="38" spans="1:8" ht="14.25">
      <c r="A38" s="244"/>
      <c r="B38" s="245"/>
      <c r="C38" s="245"/>
      <c r="D38" s="245"/>
      <c r="E38" s="244"/>
      <c r="F38" s="244"/>
      <c r="G38" s="246"/>
      <c r="H38" s="231"/>
    </row>
    <row r="39" spans="1:8" ht="14.25">
      <c r="A39" s="244"/>
      <c r="B39" s="245"/>
      <c r="C39" s="245"/>
      <c r="D39" s="245"/>
      <c r="E39" s="244"/>
      <c r="F39" s="244"/>
      <c r="G39" s="246"/>
      <c r="H39" s="231"/>
    </row>
    <row r="40" spans="1:8" ht="14.25">
      <c r="A40" s="244"/>
      <c r="B40" s="245"/>
      <c r="C40" s="245"/>
      <c r="D40" s="245"/>
      <c r="E40" s="244"/>
      <c r="F40" s="244"/>
      <c r="G40" s="246"/>
      <c r="H40" s="231"/>
    </row>
    <row r="41" spans="1:8" ht="14.25">
      <c r="A41" s="244"/>
      <c r="B41" s="245"/>
      <c r="C41" s="245"/>
      <c r="D41" s="245"/>
      <c r="E41" s="244"/>
      <c r="F41" s="244"/>
      <c r="G41" s="246"/>
      <c r="H41" s="231"/>
    </row>
    <row r="42" spans="1:8" ht="14.25">
      <c r="A42" s="244"/>
      <c r="B42" s="245"/>
      <c r="C42" s="245"/>
      <c r="D42" s="245"/>
      <c r="E42" s="244"/>
      <c r="F42" s="244"/>
      <c r="G42" s="246"/>
      <c r="H42" s="231"/>
    </row>
    <row r="43" spans="1:8" ht="14.25">
      <c r="A43" s="244"/>
      <c r="B43" s="245"/>
      <c r="C43" s="245"/>
      <c r="D43" s="245"/>
      <c r="E43" s="244"/>
      <c r="F43" s="244"/>
      <c r="G43" s="246"/>
      <c r="H43" s="231"/>
    </row>
    <row r="44" spans="1:8" ht="14.25">
      <c r="A44" s="244"/>
      <c r="B44" s="245"/>
      <c r="C44" s="245"/>
      <c r="D44" s="245"/>
      <c r="E44" s="244"/>
      <c r="F44" s="244"/>
      <c r="G44" s="246"/>
      <c r="H44" s="231"/>
    </row>
    <row r="45" spans="1:8" ht="14.25">
      <c r="A45" s="244"/>
      <c r="B45" s="245"/>
      <c r="C45" s="245"/>
      <c r="D45" s="245"/>
      <c r="E45" s="244"/>
      <c r="F45" s="244"/>
      <c r="G45" s="246"/>
      <c r="H45" s="231"/>
    </row>
    <row r="46" spans="1:8" ht="14.25">
      <c r="A46" s="244"/>
      <c r="B46" s="245"/>
      <c r="C46" s="245"/>
      <c r="D46" s="245"/>
      <c r="E46" s="244"/>
      <c r="F46" s="244"/>
      <c r="G46" s="246"/>
      <c r="H46" s="231"/>
    </row>
    <row r="47" spans="1:8" ht="14.25">
      <c r="A47" s="244"/>
      <c r="B47" s="245"/>
      <c r="C47" s="245"/>
      <c r="D47" s="245"/>
      <c r="E47" s="244"/>
      <c r="F47" s="244"/>
      <c r="G47" s="246"/>
      <c r="H47" s="231"/>
    </row>
    <row r="48" spans="1:8" ht="14.25">
      <c r="A48" s="244"/>
      <c r="B48" s="245"/>
      <c r="C48" s="245"/>
      <c r="D48" s="245"/>
      <c r="E48" s="244"/>
      <c r="F48" s="244"/>
      <c r="G48" s="246"/>
      <c r="H48" s="231"/>
    </row>
    <row r="49" spans="1:8" ht="14.25">
      <c r="A49" s="244"/>
      <c r="B49" s="245"/>
      <c r="C49" s="245"/>
      <c r="D49" s="245"/>
      <c r="E49" s="244"/>
      <c r="F49" s="244"/>
      <c r="G49" s="246"/>
      <c r="H49" s="231"/>
    </row>
    <row r="50" spans="1:8" ht="14.25">
      <c r="A50" s="244"/>
      <c r="B50" s="245"/>
      <c r="C50" s="245"/>
      <c r="D50" s="245"/>
      <c r="E50" s="244"/>
      <c r="F50" s="244"/>
      <c r="G50" s="246"/>
      <c r="H50" s="231"/>
    </row>
    <row r="51" spans="1:8" ht="12.75">
      <c r="A51" s="219" t="s">
        <v>267</v>
      </c>
      <c r="B51" s="220" t="s">
        <v>268</v>
      </c>
      <c r="C51" s="221"/>
      <c r="D51" s="221"/>
      <c r="E51" s="222"/>
      <c r="F51" s="222"/>
      <c r="G51" s="223"/>
      <c r="H51" s="223"/>
    </row>
    <row r="52" spans="1:8" ht="15">
      <c r="A52" s="224"/>
      <c r="B52" s="225"/>
      <c r="C52" s="226"/>
      <c r="D52" s="226"/>
      <c r="E52" s="224"/>
      <c r="F52" s="224"/>
      <c r="G52" s="227"/>
      <c r="H52" s="227"/>
    </row>
    <row r="53" spans="1:8" ht="12.75">
      <c r="A53" s="228">
        <f>1+MAX(A$22:A52)</f>
        <v>5</v>
      </c>
      <c r="B53" s="681" t="s">
        <v>269</v>
      </c>
      <c r="C53" s="681"/>
      <c r="D53" s="681"/>
      <c r="E53" s="247" t="s">
        <v>265</v>
      </c>
      <c r="F53" s="247">
        <v>1</v>
      </c>
      <c r="G53" s="233">
        <v>0</v>
      </c>
      <c r="H53" s="233">
        <f>IF(F53="","",F53*G53)</f>
        <v>0</v>
      </c>
    </row>
    <row r="54" spans="1:8" ht="12.75">
      <c r="A54" s="247"/>
      <c r="B54" s="248"/>
      <c r="C54" s="248"/>
      <c r="D54" s="248"/>
      <c r="E54" s="248"/>
      <c r="F54" s="247"/>
      <c r="G54" s="233"/>
      <c r="H54" s="233"/>
    </row>
    <row r="55" spans="1:8" ht="15">
      <c r="A55" s="228">
        <f>1+MAX(A$22:A54)</f>
        <v>6</v>
      </c>
      <c r="B55" s="681" t="s">
        <v>270</v>
      </c>
      <c r="C55" s="681"/>
      <c r="D55" s="681"/>
      <c r="E55" s="224"/>
      <c r="F55" s="224"/>
      <c r="G55" s="227"/>
      <c r="H55" s="227"/>
    </row>
    <row r="56" spans="1:8" ht="12.75">
      <c r="A56" s="230"/>
      <c r="B56" s="232" t="s">
        <v>271</v>
      </c>
      <c r="C56" s="232" t="s">
        <v>272</v>
      </c>
      <c r="D56" s="234"/>
      <c r="E56" s="229"/>
      <c r="F56" s="230"/>
      <c r="G56" s="231"/>
      <c r="H56" s="233"/>
    </row>
    <row r="57" spans="1:8" ht="12.75">
      <c r="A57" s="230"/>
      <c r="B57" s="232" t="s">
        <v>273</v>
      </c>
      <c r="C57" s="232" t="s">
        <v>274</v>
      </c>
      <c r="D57" s="234"/>
      <c r="E57" s="229"/>
      <c r="F57" s="230"/>
      <c r="G57" s="231"/>
      <c r="H57" s="233"/>
    </row>
    <row r="58" spans="1:8" ht="14.25">
      <c r="A58" s="230"/>
      <c r="B58" s="232" t="s">
        <v>275</v>
      </c>
      <c r="C58" s="248" t="s">
        <v>276</v>
      </c>
      <c r="D58" s="245"/>
      <c r="E58" s="249" t="s">
        <v>277</v>
      </c>
      <c r="F58" s="250">
        <v>1</v>
      </c>
      <c r="G58" s="251">
        <v>0</v>
      </c>
      <c r="H58" s="233">
        <f>IF(F58="","",F58*G58)</f>
        <v>0</v>
      </c>
    </row>
    <row r="59" spans="1:8" ht="15">
      <c r="A59" s="244"/>
      <c r="B59" s="252"/>
      <c r="C59" s="253"/>
      <c r="D59" s="253"/>
      <c r="E59" s="253"/>
      <c r="F59" s="253"/>
      <c r="G59" s="254"/>
      <c r="H59" s="254"/>
    </row>
    <row r="60" spans="1:8" ht="14.25">
      <c r="A60" s="228">
        <f>1+MAX(A$22:A59)</f>
        <v>7</v>
      </c>
      <c r="B60" s="693" t="s">
        <v>278</v>
      </c>
      <c r="C60" s="693"/>
      <c r="D60" s="693"/>
      <c r="E60" s="252"/>
      <c r="F60" s="249"/>
      <c r="G60" s="246"/>
      <c r="H60" s="233" t="str">
        <f>IF(F60="","",F60*G60)</f>
        <v/>
      </c>
    </row>
    <row r="61" spans="1:8" ht="12.75">
      <c r="A61" s="230"/>
      <c r="B61" s="232" t="s">
        <v>273</v>
      </c>
      <c r="C61" s="232" t="s">
        <v>274</v>
      </c>
      <c r="D61" s="234"/>
      <c r="E61" s="229"/>
      <c r="F61" s="230"/>
      <c r="G61" s="231"/>
      <c r="H61" s="233"/>
    </row>
    <row r="62" spans="1:8" ht="12.75">
      <c r="A62" s="230"/>
      <c r="B62" s="232" t="s">
        <v>275</v>
      </c>
      <c r="C62" s="255" t="s">
        <v>279</v>
      </c>
      <c r="D62" s="252"/>
      <c r="E62" s="249" t="s">
        <v>277</v>
      </c>
      <c r="F62" s="249">
        <v>2</v>
      </c>
      <c r="G62" s="251">
        <v>0</v>
      </c>
      <c r="H62" s="233">
        <f>IF(F62="","",F62*G62)</f>
        <v>0</v>
      </c>
    </row>
    <row r="63" spans="1:8" ht="12.75">
      <c r="A63" s="249"/>
      <c r="B63" s="248"/>
      <c r="C63" s="248"/>
      <c r="D63" s="248"/>
      <c r="E63" s="248"/>
      <c r="F63" s="248"/>
      <c r="G63" s="247"/>
      <c r="H63" s="247"/>
    </row>
    <row r="64" spans="1:8" ht="12.75">
      <c r="A64" s="228">
        <f>1+MAX(A$22:A63)</f>
        <v>8</v>
      </c>
      <c r="B64" s="694" t="s">
        <v>280</v>
      </c>
      <c r="C64" s="694"/>
      <c r="D64" s="694"/>
      <c r="E64" s="252"/>
      <c r="F64" s="249"/>
      <c r="G64" s="251"/>
      <c r="H64" s="233" t="str">
        <f>IF(F64="","",F64*G64)</f>
        <v/>
      </c>
    </row>
    <row r="65" spans="1:8" ht="12.75">
      <c r="A65" s="249"/>
      <c r="B65" s="248" t="s">
        <v>281</v>
      </c>
      <c r="C65" s="248" t="s">
        <v>282</v>
      </c>
      <c r="D65" s="248"/>
      <c r="E65" s="247" t="s">
        <v>259</v>
      </c>
      <c r="F65" s="256">
        <v>12</v>
      </c>
      <c r="G65" s="251">
        <v>0</v>
      </c>
      <c r="H65" s="233">
        <f>IF(F65="","",F65*G65)</f>
        <v>0</v>
      </c>
    </row>
    <row r="66" spans="1:8" ht="12.75">
      <c r="A66" s="249"/>
      <c r="B66" s="248"/>
      <c r="C66" s="248"/>
      <c r="D66" s="248"/>
      <c r="E66" s="248"/>
      <c r="F66" s="248"/>
      <c r="G66" s="247"/>
      <c r="H66" s="247"/>
    </row>
    <row r="67" spans="1:8" ht="12.75">
      <c r="A67" s="228">
        <f>1+MAX(A$22:A66)</f>
        <v>9</v>
      </c>
      <c r="B67" s="695" t="s">
        <v>283</v>
      </c>
      <c r="C67" s="695"/>
      <c r="D67" s="695"/>
      <c r="E67" s="252"/>
      <c r="F67" s="249"/>
      <c r="G67" s="251"/>
      <c r="H67" s="233" t="str">
        <f>IF(F67="","",F67*G67)</f>
        <v/>
      </c>
    </row>
    <row r="68" spans="1:8" ht="12.75">
      <c r="A68" s="230"/>
      <c r="B68" s="232" t="s">
        <v>271</v>
      </c>
      <c r="C68" s="232" t="s">
        <v>284</v>
      </c>
      <c r="D68" s="234"/>
      <c r="E68" s="229"/>
      <c r="F68" s="230"/>
      <c r="G68" s="231"/>
      <c r="H68" s="233"/>
    </row>
    <row r="69" spans="1:8" ht="12.75">
      <c r="A69" s="230"/>
      <c r="B69" s="232" t="s">
        <v>273</v>
      </c>
      <c r="C69" s="232" t="s">
        <v>274</v>
      </c>
      <c r="D69" s="234"/>
      <c r="E69" s="229"/>
      <c r="F69" s="230"/>
      <c r="G69" s="231"/>
      <c r="H69" s="233"/>
    </row>
    <row r="70" spans="1:8" ht="12.75">
      <c r="A70" s="249"/>
      <c r="B70" s="255" t="s">
        <v>275</v>
      </c>
      <c r="C70" s="255" t="s">
        <v>285</v>
      </c>
      <c r="D70" s="252"/>
      <c r="E70" s="249" t="s">
        <v>277</v>
      </c>
      <c r="F70" s="249">
        <v>1</v>
      </c>
      <c r="G70" s="251">
        <v>0</v>
      </c>
      <c r="H70" s="233">
        <f aca="true" t="shared" si="0" ref="H70:H78">IF(F70="","",F70*G70)</f>
        <v>0</v>
      </c>
    </row>
    <row r="71" spans="1:8" ht="12.75">
      <c r="A71" s="257"/>
      <c r="B71" s="230"/>
      <c r="C71" s="232"/>
      <c r="D71" s="232"/>
      <c r="E71" s="232"/>
      <c r="F71" s="230"/>
      <c r="G71" s="231"/>
      <c r="H71" s="233" t="str">
        <f t="shared" si="0"/>
        <v/>
      </c>
    </row>
    <row r="72" spans="1:8" ht="12.75">
      <c r="A72" s="228">
        <f>1+MAX(A$22:A71)</f>
        <v>10</v>
      </c>
      <c r="B72" s="248" t="s">
        <v>286</v>
      </c>
      <c r="C72" s="248"/>
      <c r="D72" s="248"/>
      <c r="E72" s="247"/>
      <c r="F72" s="247"/>
      <c r="G72" s="251"/>
      <c r="H72" s="233" t="str">
        <f t="shared" si="0"/>
        <v/>
      </c>
    </row>
    <row r="73" spans="1:8" ht="12.75">
      <c r="A73" s="249"/>
      <c r="B73" s="248" t="s">
        <v>281</v>
      </c>
      <c r="C73" s="248" t="s">
        <v>287</v>
      </c>
      <c r="D73" s="248"/>
      <c r="E73" s="247" t="s">
        <v>259</v>
      </c>
      <c r="F73" s="258">
        <v>3</v>
      </c>
      <c r="G73" s="251">
        <v>0</v>
      </c>
      <c r="H73" s="233">
        <f t="shared" si="0"/>
        <v>0</v>
      </c>
    </row>
    <row r="74" spans="1:8" ht="12.75">
      <c r="A74" s="249"/>
      <c r="B74" s="248"/>
      <c r="C74" s="248"/>
      <c r="D74" s="248"/>
      <c r="E74" s="247"/>
      <c r="F74" s="247"/>
      <c r="G74" s="251"/>
      <c r="H74" s="233" t="str">
        <f t="shared" si="0"/>
        <v/>
      </c>
    </row>
    <row r="75" spans="1:8" ht="12.75">
      <c r="A75" s="228">
        <f>1+MAX(A$22:A74)</f>
        <v>11</v>
      </c>
      <c r="B75" s="696" t="s">
        <v>288</v>
      </c>
      <c r="C75" s="696"/>
      <c r="D75" s="696"/>
      <c r="E75" s="230"/>
      <c r="F75" s="230"/>
      <c r="G75" s="238"/>
      <c r="H75" s="233" t="str">
        <f t="shared" si="0"/>
        <v/>
      </c>
    </row>
    <row r="76" spans="1:8" ht="12.75">
      <c r="A76" s="249"/>
      <c r="B76" s="248"/>
      <c r="C76" s="248" t="s">
        <v>289</v>
      </c>
      <c r="D76" s="248"/>
      <c r="E76" s="247" t="s">
        <v>259</v>
      </c>
      <c r="F76" s="256">
        <v>2</v>
      </c>
      <c r="G76" s="251">
        <v>0</v>
      </c>
      <c r="H76" s="233">
        <f t="shared" si="0"/>
        <v>0</v>
      </c>
    </row>
    <row r="77" spans="1:8" ht="12.75">
      <c r="A77" s="230"/>
      <c r="B77" s="232"/>
      <c r="C77" s="232"/>
      <c r="D77" s="232"/>
      <c r="E77" s="230"/>
      <c r="F77" s="230"/>
      <c r="G77" s="238"/>
      <c r="H77" s="233" t="str">
        <f t="shared" si="0"/>
        <v/>
      </c>
    </row>
    <row r="78" spans="1:8" ht="12.75">
      <c r="A78" s="228">
        <f>1+MAX(A$22:A77)</f>
        <v>12</v>
      </c>
      <c r="B78" s="692" t="s">
        <v>290</v>
      </c>
      <c r="C78" s="692"/>
      <c r="D78" s="692"/>
      <c r="E78" s="252"/>
      <c r="F78" s="249"/>
      <c r="G78" s="251"/>
      <c r="H78" s="233" t="str">
        <f t="shared" si="0"/>
        <v/>
      </c>
    </row>
    <row r="79" spans="1:8" ht="12.75">
      <c r="A79" s="230"/>
      <c r="B79" s="232" t="s">
        <v>273</v>
      </c>
      <c r="C79" s="232" t="s">
        <v>291</v>
      </c>
      <c r="D79" s="234"/>
      <c r="E79" s="229"/>
      <c r="F79" s="230"/>
      <c r="G79" s="231"/>
      <c r="H79" s="233"/>
    </row>
    <row r="80" spans="1:8" ht="12.75">
      <c r="A80" s="228"/>
      <c r="B80" s="259" t="s">
        <v>292</v>
      </c>
      <c r="C80" s="259" t="s">
        <v>293</v>
      </c>
      <c r="D80" s="259"/>
      <c r="E80" s="252"/>
      <c r="F80" s="249"/>
      <c r="G80" s="251"/>
      <c r="H80" s="233"/>
    </row>
    <row r="81" spans="1:8" ht="12.75">
      <c r="A81" s="228"/>
      <c r="B81" s="255" t="s">
        <v>275</v>
      </c>
      <c r="C81" s="248" t="s">
        <v>294</v>
      </c>
      <c r="D81" s="252"/>
      <c r="E81" s="249" t="s">
        <v>277</v>
      </c>
      <c r="F81" s="249">
        <v>1</v>
      </c>
      <c r="G81" s="251">
        <v>0</v>
      </c>
      <c r="H81" s="233">
        <f>IF(F81="","",F81*G81)</f>
        <v>0</v>
      </c>
    </row>
    <row r="82" spans="1:8" ht="12.75">
      <c r="A82" s="249"/>
      <c r="B82" s="248"/>
      <c r="C82" s="248"/>
      <c r="D82" s="252"/>
      <c r="E82" s="249"/>
      <c r="F82" s="249"/>
      <c r="G82" s="251"/>
      <c r="H82" s="233"/>
    </row>
    <row r="83" spans="1:8" ht="12.75">
      <c r="A83" s="228">
        <f>1+MAX(A$22:A82)</f>
        <v>13</v>
      </c>
      <c r="B83" s="681" t="s">
        <v>295</v>
      </c>
      <c r="C83" s="681"/>
      <c r="D83" s="681"/>
      <c r="E83" s="247" t="s">
        <v>259</v>
      </c>
      <c r="F83" s="260">
        <v>2</v>
      </c>
      <c r="G83" s="233">
        <v>0</v>
      </c>
      <c r="H83" s="233">
        <f>IF(F83="","",F83*G83)</f>
        <v>0</v>
      </c>
    </row>
    <row r="84" spans="1:8" ht="12.75">
      <c r="A84" s="249"/>
      <c r="B84" s="252"/>
      <c r="C84" s="248"/>
      <c r="D84" s="247"/>
      <c r="E84" s="247"/>
      <c r="F84" s="249"/>
      <c r="G84" s="251"/>
      <c r="H84" s="233" t="str">
        <f>IF(F84="","",F84*G84)</f>
        <v/>
      </c>
    </row>
    <row r="85" spans="1:8" ht="12.75">
      <c r="A85" s="228">
        <f>1+MAX(A$22:A84)</f>
        <v>14</v>
      </c>
      <c r="B85" s="681" t="s">
        <v>296</v>
      </c>
      <c r="C85" s="681"/>
      <c r="D85" s="681"/>
      <c r="E85" s="247" t="s">
        <v>259</v>
      </c>
      <c r="F85" s="250">
        <v>1</v>
      </c>
      <c r="G85" s="233">
        <v>0</v>
      </c>
      <c r="H85" s="233">
        <f>IF(F85="","",F85*G85)</f>
        <v>0</v>
      </c>
    </row>
    <row r="86" spans="1:8" ht="12.75">
      <c r="A86" s="247"/>
      <c r="B86" s="252"/>
      <c r="C86" s="248"/>
      <c r="D86" s="248"/>
      <c r="E86" s="247"/>
      <c r="F86" s="258"/>
      <c r="G86" s="233"/>
      <c r="H86" s="233"/>
    </row>
    <row r="87" spans="1:8" ht="12.75">
      <c r="A87" s="228">
        <f>1+MAX(A$22:A86)</f>
        <v>15</v>
      </c>
      <c r="B87" s="681" t="s">
        <v>297</v>
      </c>
      <c r="C87" s="681"/>
      <c r="D87" s="681"/>
      <c r="E87" s="247" t="s">
        <v>265</v>
      </c>
      <c r="F87" s="249">
        <v>1</v>
      </c>
      <c r="G87" s="233">
        <v>0</v>
      </c>
      <c r="H87" s="233">
        <f>IF(F87="","",F87*G87)</f>
        <v>0</v>
      </c>
    </row>
    <row r="88" spans="1:8" ht="12.75">
      <c r="A88" s="228"/>
      <c r="B88" s="261"/>
      <c r="C88" s="261"/>
      <c r="D88" s="261"/>
      <c r="E88" s="247"/>
      <c r="F88" s="249"/>
      <c r="G88" s="233"/>
      <c r="H88" s="233"/>
    </row>
    <row r="89" spans="1:8" ht="12.75">
      <c r="A89" s="228">
        <f>1+MAX(A$22:A88)</f>
        <v>16</v>
      </c>
      <c r="B89" s="681" t="s">
        <v>298</v>
      </c>
      <c r="C89" s="681"/>
      <c r="D89" s="681"/>
      <c r="E89" s="247" t="s">
        <v>265</v>
      </c>
      <c r="F89" s="247">
        <v>1</v>
      </c>
      <c r="G89" s="233">
        <v>0</v>
      </c>
      <c r="H89" s="233">
        <f>IF(F89="","",F89*G89)</f>
        <v>0</v>
      </c>
    </row>
    <row r="90" spans="1:8" ht="12.75">
      <c r="A90" s="247"/>
      <c r="B90" s="248"/>
      <c r="C90" s="248"/>
      <c r="D90" s="248"/>
      <c r="E90" s="247"/>
      <c r="F90" s="247"/>
      <c r="G90" s="233"/>
      <c r="H90" s="233" t="str">
        <f>IF(F90="","",F90*G90)</f>
        <v/>
      </c>
    </row>
    <row r="91" spans="1:8" ht="12.75">
      <c r="A91" s="228">
        <f>1+MAX(A$22:A90)</f>
        <v>17</v>
      </c>
      <c r="B91" s="681" t="s">
        <v>299</v>
      </c>
      <c r="C91" s="681"/>
      <c r="D91" s="681"/>
      <c r="E91" s="247" t="s">
        <v>265</v>
      </c>
      <c r="F91" s="230">
        <v>1</v>
      </c>
      <c r="G91" s="238">
        <v>0</v>
      </c>
      <c r="H91" s="233">
        <f>IF(F91="","",F91*G91)</f>
        <v>0</v>
      </c>
    </row>
    <row r="92" spans="1:8" ht="12.75">
      <c r="A92" s="262"/>
      <c r="B92" s="681"/>
      <c r="C92" s="681"/>
      <c r="D92" s="681"/>
      <c r="E92" s="229"/>
      <c r="F92" s="257"/>
      <c r="G92" s="238"/>
      <c r="H92" s="238"/>
    </row>
    <row r="93" spans="1:8" ht="12.75">
      <c r="A93" s="228">
        <f>1+MAX(A$22:A92)</f>
        <v>18</v>
      </c>
      <c r="B93" s="681" t="s">
        <v>300</v>
      </c>
      <c r="C93" s="681"/>
      <c r="D93" s="681"/>
      <c r="E93" s="247" t="s">
        <v>265</v>
      </c>
      <c r="F93" s="249">
        <v>1</v>
      </c>
      <c r="G93" s="233">
        <v>0</v>
      </c>
      <c r="H93" s="233">
        <f>IF(F93="","",F93*G93)</f>
        <v>0</v>
      </c>
    </row>
    <row r="94" spans="1:8" ht="12.75">
      <c r="A94" s="257"/>
      <c r="B94" s="232"/>
      <c r="C94" s="232"/>
      <c r="D94" s="232"/>
      <c r="E94" s="230"/>
      <c r="F94" s="230"/>
      <c r="G94" s="238"/>
      <c r="H94" s="233"/>
    </row>
    <row r="95" spans="1:8" ht="12.75">
      <c r="A95" s="228">
        <f>1+MAX(A$22:A94)</f>
        <v>19</v>
      </c>
      <c r="B95" s="692" t="s">
        <v>301</v>
      </c>
      <c r="C95" s="692"/>
      <c r="D95" s="692"/>
      <c r="E95" s="247" t="s">
        <v>265</v>
      </c>
      <c r="F95" s="247">
        <v>1</v>
      </c>
      <c r="G95" s="233">
        <v>0</v>
      </c>
      <c r="H95" s="233">
        <f>IF(F95="","",F95*G95)</f>
        <v>0</v>
      </c>
    </row>
    <row r="96" spans="1:8" ht="12.75">
      <c r="A96" s="228"/>
      <c r="B96" s="259"/>
      <c r="C96" s="259"/>
      <c r="D96" s="259"/>
      <c r="E96" s="247"/>
      <c r="F96" s="247"/>
      <c r="G96" s="233"/>
      <c r="H96" s="233"/>
    </row>
    <row r="97" spans="1:8" ht="12.75">
      <c r="A97" s="228">
        <f>1+MAX(A$22:A96)</f>
        <v>20</v>
      </c>
      <c r="B97" s="681" t="s">
        <v>302</v>
      </c>
      <c r="C97" s="681"/>
      <c r="D97" s="681"/>
      <c r="E97" s="247" t="s">
        <v>265</v>
      </c>
      <c r="F97" s="249">
        <v>1</v>
      </c>
      <c r="G97" s="233">
        <v>0</v>
      </c>
      <c r="H97" s="233">
        <f>IF(F97="","",F97*G97)</f>
        <v>0</v>
      </c>
    </row>
    <row r="98" spans="1:8" ht="12.75">
      <c r="A98" s="263"/>
      <c r="B98" s="264"/>
      <c r="C98" s="264"/>
      <c r="D98" s="264"/>
      <c r="E98" s="265"/>
      <c r="F98" s="266"/>
      <c r="G98" s="267"/>
      <c r="H98" s="267"/>
    </row>
    <row r="99" spans="1:8" ht="12.75">
      <c r="A99" s="268" t="str">
        <f>A51</f>
        <v>5.1.2.</v>
      </c>
      <c r="B99" s="269" t="str">
        <f>B51</f>
        <v>VANJSKI PLINSKI PRIKLJUČAK</v>
      </c>
      <c r="C99" s="243"/>
      <c r="D99" s="270"/>
      <c r="E99" s="270"/>
      <c r="F99" s="268"/>
      <c r="G99" s="271" t="s">
        <v>266</v>
      </c>
      <c r="H99" s="271">
        <f>SUM(H53:H97)</f>
        <v>0</v>
      </c>
    </row>
    <row r="100" spans="1:8" ht="14.25">
      <c r="A100" s="272"/>
      <c r="B100" s="273"/>
      <c r="C100" s="274"/>
      <c r="D100" s="275"/>
      <c r="E100" s="275"/>
      <c r="F100" s="272"/>
      <c r="G100" s="276"/>
      <c r="H100" s="276"/>
    </row>
    <row r="101" spans="1:8" ht="14.25">
      <c r="A101" s="272"/>
      <c r="B101" s="273"/>
      <c r="C101" s="274"/>
      <c r="D101" s="275"/>
      <c r="E101" s="275"/>
      <c r="F101" s="272"/>
      <c r="G101" s="276"/>
      <c r="H101" s="276"/>
    </row>
    <row r="102" spans="1:8" ht="14.25">
      <c r="A102" s="272"/>
      <c r="B102" s="273"/>
      <c r="C102" s="274"/>
      <c r="D102" s="275"/>
      <c r="E102" s="275"/>
      <c r="F102" s="272"/>
      <c r="G102" s="276"/>
      <c r="H102" s="276"/>
    </row>
    <row r="103" spans="1:8" ht="14.25">
      <c r="A103" s="277"/>
      <c r="B103" s="274"/>
      <c r="C103" s="274"/>
      <c r="D103" s="278"/>
      <c r="E103" s="278"/>
      <c r="F103" s="277"/>
      <c r="G103" s="279"/>
      <c r="H103" s="279"/>
    </row>
    <row r="104" spans="1:8" ht="12.75">
      <c r="A104" s="219" t="s">
        <v>303</v>
      </c>
      <c r="B104" s="220" t="s">
        <v>304</v>
      </c>
      <c r="C104" s="221"/>
      <c r="D104" s="221"/>
      <c r="E104" s="222"/>
      <c r="F104" s="222"/>
      <c r="G104" s="223"/>
      <c r="H104" s="223"/>
    </row>
    <row r="105" spans="1:8" ht="15">
      <c r="A105" s="224"/>
      <c r="B105" s="225"/>
      <c r="C105" s="226"/>
      <c r="D105" s="226"/>
      <c r="E105" s="224"/>
      <c r="F105" s="224"/>
      <c r="G105" s="227"/>
      <c r="H105" s="227"/>
    </row>
    <row r="106" spans="1:8" ht="12.75">
      <c r="A106" s="228">
        <f>1+MAX(A$22:A105)</f>
        <v>21</v>
      </c>
      <c r="B106" s="692" t="s">
        <v>305</v>
      </c>
      <c r="C106" s="692"/>
      <c r="D106" s="692"/>
      <c r="E106" s="247"/>
      <c r="F106" s="249"/>
      <c r="G106" s="233"/>
      <c r="H106" s="233" t="str">
        <f>IF(F106="","",F106*G106)</f>
        <v/>
      </c>
    </row>
    <row r="107" spans="1:8" ht="12.75">
      <c r="A107" s="249"/>
      <c r="B107" s="248" t="s">
        <v>281</v>
      </c>
      <c r="C107" s="248"/>
      <c r="D107" s="248"/>
      <c r="E107" s="247"/>
      <c r="F107" s="249"/>
      <c r="G107" s="233"/>
      <c r="H107" s="233" t="str">
        <f>IF(F107="","",F107*G107)</f>
        <v/>
      </c>
    </row>
    <row r="108" spans="1:8" ht="12.75">
      <c r="A108" s="249"/>
      <c r="B108" s="252" t="s">
        <v>306</v>
      </c>
      <c r="C108" s="248"/>
      <c r="D108" s="248"/>
      <c r="E108" s="247" t="s">
        <v>265</v>
      </c>
      <c r="F108" s="249">
        <v>1</v>
      </c>
      <c r="G108" s="233">
        <v>0</v>
      </c>
      <c r="H108" s="233">
        <f>IF(F108="","",F108*G108)</f>
        <v>0</v>
      </c>
    </row>
    <row r="109" spans="1:8" ht="12.75">
      <c r="A109" s="249"/>
      <c r="B109" s="252"/>
      <c r="C109" s="248"/>
      <c r="D109" s="248"/>
      <c r="E109" s="247"/>
      <c r="F109" s="249"/>
      <c r="G109" s="233"/>
      <c r="H109" s="233"/>
    </row>
    <row r="110" spans="1:8" ht="14.25">
      <c r="A110" s="228">
        <f>1+MAX(A$22:A109)</f>
        <v>22</v>
      </c>
      <c r="B110" s="280" t="s">
        <v>307</v>
      </c>
      <c r="C110" s="280"/>
      <c r="D110" s="281"/>
      <c r="E110" s="281"/>
      <c r="F110" s="282"/>
      <c r="G110" s="283"/>
      <c r="H110" s="233" t="str">
        <f>IF(F110="","",F110*G110)</f>
        <v/>
      </c>
    </row>
    <row r="111" spans="1:8" ht="14.25">
      <c r="A111" s="282"/>
      <c r="B111" s="252" t="s">
        <v>308</v>
      </c>
      <c r="C111" s="280"/>
      <c r="D111" s="281"/>
      <c r="E111" s="281"/>
      <c r="F111" s="282"/>
      <c r="G111" s="283"/>
      <c r="H111" s="233"/>
    </row>
    <row r="112" spans="1:8" ht="14.25">
      <c r="A112" s="282"/>
      <c r="B112" s="280" t="s">
        <v>273</v>
      </c>
      <c r="C112" s="280" t="s">
        <v>309</v>
      </c>
      <c r="D112" s="281"/>
      <c r="E112" s="281"/>
      <c r="F112" s="282"/>
      <c r="G112" s="283"/>
      <c r="H112" s="233"/>
    </row>
    <row r="113" spans="1:8" ht="14.25">
      <c r="A113" s="282"/>
      <c r="B113" s="280" t="s">
        <v>310</v>
      </c>
      <c r="C113" s="280" t="s">
        <v>311</v>
      </c>
      <c r="D113" s="281"/>
      <c r="E113" s="281"/>
      <c r="F113" s="282"/>
      <c r="G113" s="283"/>
      <c r="H113" s="233" t="str">
        <f>IF(F113="","",F113*G113)</f>
        <v/>
      </c>
    </row>
    <row r="114" spans="1:8" ht="14.25">
      <c r="A114" s="282"/>
      <c r="B114" s="280" t="s">
        <v>312</v>
      </c>
      <c r="C114" s="284" t="s">
        <v>313</v>
      </c>
      <c r="D114" s="281"/>
      <c r="E114" s="281"/>
      <c r="F114" s="282"/>
      <c r="G114" s="283"/>
      <c r="H114" s="233" t="str">
        <f>IF(F114="","",F114*G114)</f>
        <v/>
      </c>
    </row>
    <row r="115" spans="1:8" ht="14.25">
      <c r="A115" s="282"/>
      <c r="B115" s="280" t="s">
        <v>314</v>
      </c>
      <c r="C115" s="284" t="s">
        <v>315</v>
      </c>
      <c r="D115" s="281"/>
      <c r="E115" s="281"/>
      <c r="F115" s="282"/>
      <c r="G115" s="283"/>
      <c r="H115" s="233" t="str">
        <f>IF(F115="","",F115*G115)</f>
        <v/>
      </c>
    </row>
    <row r="116" spans="1:8" ht="14.25">
      <c r="A116" s="282"/>
      <c r="B116" s="280" t="s">
        <v>316</v>
      </c>
      <c r="C116" s="284" t="s">
        <v>317</v>
      </c>
      <c r="D116" s="281"/>
      <c r="E116" s="281"/>
      <c r="F116" s="282"/>
      <c r="G116" s="283"/>
      <c r="H116" s="233" t="str">
        <f>IF(F116="","",F116*G116)</f>
        <v/>
      </c>
    </row>
    <row r="117" spans="1:8" ht="12.75">
      <c r="A117" s="282"/>
      <c r="B117" s="280" t="s">
        <v>318</v>
      </c>
      <c r="C117" s="280" t="s">
        <v>319</v>
      </c>
      <c r="D117" s="281"/>
      <c r="E117" s="282" t="s">
        <v>265</v>
      </c>
      <c r="F117" s="282">
        <v>1</v>
      </c>
      <c r="G117" s="285">
        <v>0</v>
      </c>
      <c r="H117" s="233">
        <f>IF(F117="","",F117*G117)</f>
        <v>0</v>
      </c>
    </row>
    <row r="118" spans="1:8" ht="12.75">
      <c r="A118" s="249"/>
      <c r="B118" s="252"/>
      <c r="C118" s="248"/>
      <c r="D118" s="248"/>
      <c r="E118" s="247"/>
      <c r="F118" s="249"/>
      <c r="G118" s="233"/>
      <c r="H118" s="233"/>
    </row>
    <row r="119" spans="1:8" ht="12.75">
      <c r="A119" s="228">
        <f>1+MAX(A$22:A118)</f>
        <v>23</v>
      </c>
      <c r="B119" s="286" t="s">
        <v>320</v>
      </c>
      <c r="C119" s="286"/>
      <c r="D119" s="287"/>
      <c r="E119" s="287"/>
      <c r="F119" s="249"/>
      <c r="G119" s="251"/>
      <c r="H119" s="251"/>
    </row>
    <row r="120" spans="1:8" ht="14.25">
      <c r="A120" s="282"/>
      <c r="B120" s="280" t="s">
        <v>273</v>
      </c>
      <c r="C120" s="280" t="s">
        <v>321</v>
      </c>
      <c r="D120" s="281"/>
      <c r="E120" s="281"/>
      <c r="F120" s="282"/>
      <c r="G120" s="283"/>
      <c r="H120" s="233"/>
    </row>
    <row r="121" spans="1:8" ht="12.75">
      <c r="A121" s="242"/>
      <c r="B121" s="286" t="s">
        <v>310</v>
      </c>
      <c r="C121" s="286" t="s">
        <v>322</v>
      </c>
      <c r="D121" s="252"/>
      <c r="E121" s="252"/>
      <c r="F121" s="249"/>
      <c r="G121" s="251"/>
      <c r="H121" s="251"/>
    </row>
    <row r="122" spans="1:8" ht="14.25">
      <c r="A122" s="242"/>
      <c r="B122" s="286" t="s">
        <v>323</v>
      </c>
      <c r="C122" s="288" t="s">
        <v>324</v>
      </c>
      <c r="D122" s="252"/>
      <c r="E122" s="252"/>
      <c r="F122" s="249"/>
      <c r="G122" s="251"/>
      <c r="H122" s="233" t="str">
        <f aca="true" t="shared" si="1" ref="H122:H128">IF(F122="","",F122*G122)</f>
        <v/>
      </c>
    </row>
    <row r="123" spans="1:8" ht="14.25">
      <c r="A123" s="242"/>
      <c r="B123" s="286" t="s">
        <v>325</v>
      </c>
      <c r="C123" s="288" t="s">
        <v>326</v>
      </c>
      <c r="D123" s="252"/>
      <c r="E123" s="252"/>
      <c r="F123" s="249"/>
      <c r="G123" s="251"/>
      <c r="H123" s="233" t="str">
        <f t="shared" si="1"/>
        <v/>
      </c>
    </row>
    <row r="124" spans="1:8" ht="12.75">
      <c r="A124" s="242"/>
      <c r="B124" s="286" t="s">
        <v>327</v>
      </c>
      <c r="C124" s="286" t="s">
        <v>328</v>
      </c>
      <c r="D124" s="252"/>
      <c r="E124" s="248"/>
      <c r="F124" s="247"/>
      <c r="G124" s="251"/>
      <c r="H124" s="233" t="str">
        <f t="shared" si="1"/>
        <v/>
      </c>
    </row>
    <row r="125" spans="1:8" ht="12.75">
      <c r="A125" s="242"/>
      <c r="B125" s="255" t="s">
        <v>329</v>
      </c>
      <c r="C125" s="286"/>
      <c r="D125" s="252"/>
      <c r="E125" s="247"/>
      <c r="F125" s="249"/>
      <c r="G125" s="251"/>
      <c r="H125" s="233" t="str">
        <f t="shared" si="1"/>
        <v/>
      </c>
    </row>
    <row r="126" spans="1:8" ht="12.75">
      <c r="A126" s="242"/>
      <c r="B126" s="255" t="s">
        <v>330</v>
      </c>
      <c r="C126" s="286"/>
      <c r="D126" s="252"/>
      <c r="E126" s="247"/>
      <c r="F126" s="249"/>
      <c r="G126" s="251"/>
      <c r="H126" s="233" t="str">
        <f t="shared" si="1"/>
        <v/>
      </c>
    </row>
    <row r="127" spans="1:8" ht="12.75">
      <c r="A127" s="242"/>
      <c r="B127" s="255" t="s">
        <v>331</v>
      </c>
      <c r="C127" s="286"/>
      <c r="D127" s="252"/>
      <c r="E127" s="247"/>
      <c r="F127" s="249"/>
      <c r="G127" s="251"/>
      <c r="H127" s="233" t="str">
        <f t="shared" si="1"/>
        <v/>
      </c>
    </row>
    <row r="128" spans="1:8" ht="12.75">
      <c r="A128" s="242"/>
      <c r="B128" s="255" t="s">
        <v>332</v>
      </c>
      <c r="C128" s="286"/>
      <c r="D128" s="252"/>
      <c r="E128" s="247" t="s">
        <v>277</v>
      </c>
      <c r="F128" s="249">
        <v>1</v>
      </c>
      <c r="G128" s="251">
        <v>0</v>
      </c>
      <c r="H128" s="233">
        <f t="shared" si="1"/>
        <v>0</v>
      </c>
    </row>
    <row r="129" spans="1:8" ht="12.75">
      <c r="A129" s="249"/>
      <c r="B129" s="252"/>
      <c r="C129" s="248"/>
      <c r="D129" s="248"/>
      <c r="E129" s="247"/>
      <c r="F129" s="249"/>
      <c r="G129" s="233"/>
      <c r="H129" s="233"/>
    </row>
    <row r="130" spans="1:8" ht="12.75">
      <c r="A130" s="228">
        <f>1+MAX(A$22:A129)</f>
        <v>24</v>
      </c>
      <c r="B130" s="692" t="s">
        <v>333</v>
      </c>
      <c r="C130" s="692"/>
      <c r="D130" s="692"/>
      <c r="E130" s="252"/>
      <c r="F130" s="249"/>
      <c r="G130" s="251"/>
      <c r="H130" s="233" t="str">
        <f>IF(F130="","",F130*G130)</f>
        <v/>
      </c>
    </row>
    <row r="131" spans="1:8" ht="12.75">
      <c r="A131" s="228"/>
      <c r="B131" s="259" t="s">
        <v>292</v>
      </c>
      <c r="C131" s="259" t="s">
        <v>334</v>
      </c>
      <c r="D131" s="259"/>
      <c r="E131" s="252"/>
      <c r="F131" s="249"/>
      <c r="G131" s="251"/>
      <c r="H131" s="233"/>
    </row>
    <row r="132" spans="1:8" ht="25.5">
      <c r="A132" s="228"/>
      <c r="B132" s="259" t="s">
        <v>335</v>
      </c>
      <c r="C132" s="259" t="s">
        <v>336</v>
      </c>
      <c r="D132" s="259"/>
      <c r="E132" s="252"/>
      <c r="F132" s="249"/>
      <c r="G132" s="251"/>
      <c r="H132" s="233"/>
    </row>
    <row r="133" spans="1:8" ht="12.75">
      <c r="A133" s="228"/>
      <c r="B133" s="259" t="s">
        <v>337</v>
      </c>
      <c r="C133" s="259" t="s">
        <v>338</v>
      </c>
      <c r="D133" s="259"/>
      <c r="E133" s="252"/>
      <c r="F133" s="249"/>
      <c r="G133" s="251"/>
      <c r="H133" s="233"/>
    </row>
    <row r="134" spans="1:8" ht="12.75">
      <c r="A134" s="228"/>
      <c r="B134" s="255" t="s">
        <v>275</v>
      </c>
      <c r="C134" s="248" t="s">
        <v>294</v>
      </c>
      <c r="D134" s="252"/>
      <c r="E134" s="249" t="s">
        <v>277</v>
      </c>
      <c r="F134" s="249">
        <v>1</v>
      </c>
      <c r="G134" s="251">
        <v>0</v>
      </c>
      <c r="H134" s="233">
        <f>IF(F134="","",F134*G134)</f>
        <v>0</v>
      </c>
    </row>
    <row r="135" spans="1:8" ht="12.75">
      <c r="A135" s="249"/>
      <c r="B135" s="248"/>
      <c r="C135" s="248"/>
      <c r="D135" s="248"/>
      <c r="E135" s="248"/>
      <c r="F135" s="248"/>
      <c r="G135" s="247"/>
      <c r="H135" s="247"/>
    </row>
    <row r="136" spans="1:8" ht="12.75">
      <c r="A136" s="228">
        <f>1+MAX(A$22:A135)</f>
        <v>25</v>
      </c>
      <c r="B136" s="692" t="s">
        <v>339</v>
      </c>
      <c r="C136" s="692"/>
      <c r="D136" s="692"/>
      <c r="E136" s="252"/>
      <c r="F136" s="249"/>
      <c r="G136" s="251"/>
      <c r="H136" s="233" t="str">
        <f>IF(F136="","",F136*G136)</f>
        <v/>
      </c>
    </row>
    <row r="137" spans="1:8" ht="12.75">
      <c r="A137" s="228"/>
      <c r="B137" s="259" t="s">
        <v>292</v>
      </c>
      <c r="C137" s="259" t="s">
        <v>293</v>
      </c>
      <c r="D137" s="259"/>
      <c r="E137" s="252"/>
      <c r="F137" s="249"/>
      <c r="G137" s="251"/>
      <c r="H137" s="233"/>
    </row>
    <row r="138" spans="1:8" ht="25.5">
      <c r="A138" s="228"/>
      <c r="B138" s="259" t="s">
        <v>335</v>
      </c>
      <c r="C138" s="259" t="s">
        <v>336</v>
      </c>
      <c r="D138" s="259"/>
      <c r="E138" s="252"/>
      <c r="F138" s="249"/>
      <c r="G138" s="251"/>
      <c r="H138" s="233"/>
    </row>
    <row r="139" spans="1:8" ht="12.75">
      <c r="A139" s="228"/>
      <c r="B139" s="259" t="s">
        <v>337</v>
      </c>
      <c r="C139" s="259" t="s">
        <v>338</v>
      </c>
      <c r="D139" s="259"/>
      <c r="E139" s="252"/>
      <c r="F139" s="249"/>
      <c r="G139" s="251"/>
      <c r="H139" s="233"/>
    </row>
    <row r="140" spans="1:8" ht="12.75">
      <c r="A140" s="228"/>
      <c r="B140" s="255" t="s">
        <v>275</v>
      </c>
      <c r="C140" s="248" t="s">
        <v>294</v>
      </c>
      <c r="D140" s="252"/>
      <c r="E140" s="249" t="s">
        <v>277</v>
      </c>
      <c r="F140" s="249">
        <v>2</v>
      </c>
      <c r="G140" s="251">
        <v>0</v>
      </c>
      <c r="H140" s="233">
        <f>IF(F140="","",F140*G140)</f>
        <v>0</v>
      </c>
    </row>
    <row r="141" spans="1:8" ht="12.75">
      <c r="A141" s="249"/>
      <c r="B141" s="248"/>
      <c r="C141" s="248" t="s">
        <v>340</v>
      </c>
      <c r="D141" s="252"/>
      <c r="E141" s="249" t="s">
        <v>277</v>
      </c>
      <c r="F141" s="249">
        <v>2</v>
      </c>
      <c r="G141" s="251">
        <v>0</v>
      </c>
      <c r="H141" s="233">
        <f>IF(F141="","",F141*G141)</f>
        <v>0</v>
      </c>
    </row>
    <row r="142" spans="1:8" ht="12.75">
      <c r="A142" s="249"/>
      <c r="B142" s="248"/>
      <c r="C142" s="248"/>
      <c r="D142" s="248"/>
      <c r="E142" s="248"/>
      <c r="F142" s="248"/>
      <c r="G142" s="247"/>
      <c r="H142" s="247"/>
    </row>
    <row r="143" spans="1:8" ht="12.75">
      <c r="A143" s="228">
        <f>1+MAX(A$22:A142)</f>
        <v>26</v>
      </c>
      <c r="B143" s="280" t="s">
        <v>341</v>
      </c>
      <c r="C143" s="280"/>
      <c r="D143" s="281"/>
      <c r="E143" s="281"/>
      <c r="F143" s="282"/>
      <c r="G143" s="251"/>
      <c r="H143" s="233" t="str">
        <f>IF(F143="","",F143*G143)</f>
        <v/>
      </c>
    </row>
    <row r="144" spans="1:8" ht="12.75">
      <c r="A144" s="282"/>
      <c r="B144" s="280" t="s">
        <v>310</v>
      </c>
      <c r="C144" s="280" t="s">
        <v>342</v>
      </c>
      <c r="D144" s="281"/>
      <c r="E144" s="281"/>
      <c r="F144" s="282"/>
      <c r="G144" s="251"/>
      <c r="H144" s="233" t="str">
        <f>IF(F144="","",F144*G144)</f>
        <v/>
      </c>
    </row>
    <row r="145" spans="1:8" ht="12.75">
      <c r="A145" s="282"/>
      <c r="B145" s="280" t="s">
        <v>343</v>
      </c>
      <c r="C145" s="284" t="s">
        <v>344</v>
      </c>
      <c r="D145" s="281"/>
      <c r="E145" s="281"/>
      <c r="F145" s="282"/>
      <c r="G145" s="251"/>
      <c r="H145" s="233" t="str">
        <f>IF(F145="","",F145*G145)</f>
        <v/>
      </c>
    </row>
    <row r="146" spans="1:8" ht="12.75">
      <c r="A146" s="282"/>
      <c r="B146" s="280" t="s">
        <v>318</v>
      </c>
      <c r="C146" s="280" t="s">
        <v>345</v>
      </c>
      <c r="D146" s="281"/>
      <c r="E146" s="282" t="s">
        <v>265</v>
      </c>
      <c r="F146" s="282">
        <v>1</v>
      </c>
      <c r="G146" s="251">
        <v>0</v>
      </c>
      <c r="H146" s="233">
        <f>IF(F146="","",F146*G146)</f>
        <v>0</v>
      </c>
    </row>
    <row r="147" spans="1:8" ht="14.25">
      <c r="A147" s="282"/>
      <c r="B147" s="280"/>
      <c r="C147" s="280"/>
      <c r="D147" s="281"/>
      <c r="E147" s="282"/>
      <c r="F147" s="282"/>
      <c r="G147" s="289"/>
      <c r="H147" s="233"/>
    </row>
    <row r="148" spans="1:8" ht="12.75">
      <c r="A148" s="228">
        <f>1+MAX(A$22:A147)</f>
        <v>27</v>
      </c>
      <c r="B148" s="248" t="s">
        <v>286</v>
      </c>
      <c r="C148" s="248"/>
      <c r="D148" s="248"/>
      <c r="E148" s="247"/>
      <c r="F148" s="247"/>
      <c r="G148" s="251"/>
      <c r="H148" s="233" t="str">
        <f>IF(F148="","",F148*G148)</f>
        <v/>
      </c>
    </row>
    <row r="149" spans="1:8" ht="12.75">
      <c r="A149" s="249"/>
      <c r="B149" s="248" t="s">
        <v>281</v>
      </c>
      <c r="C149" s="248" t="s">
        <v>346</v>
      </c>
      <c r="D149" s="248"/>
      <c r="E149" s="247" t="s">
        <v>259</v>
      </c>
      <c r="F149" s="258">
        <v>10</v>
      </c>
      <c r="G149" s="251">
        <v>0</v>
      </c>
      <c r="H149" s="233">
        <f>IF(F149="","",F149*G149)</f>
        <v>0</v>
      </c>
    </row>
    <row r="150" spans="1:8" ht="12.75">
      <c r="A150" s="249"/>
      <c r="B150" s="248"/>
      <c r="C150" s="248" t="s">
        <v>287</v>
      </c>
      <c r="D150" s="248"/>
      <c r="E150" s="247" t="s">
        <v>259</v>
      </c>
      <c r="F150" s="258">
        <v>24</v>
      </c>
      <c r="G150" s="251">
        <v>0</v>
      </c>
      <c r="H150" s="233">
        <f>IF(F150="","",F150*G150)</f>
        <v>0</v>
      </c>
    </row>
    <row r="151" spans="1:8" ht="12.75">
      <c r="A151" s="249"/>
      <c r="B151" s="248"/>
      <c r="C151" s="248" t="s">
        <v>347</v>
      </c>
      <c r="D151" s="248"/>
      <c r="E151" s="247" t="s">
        <v>259</v>
      </c>
      <c r="F151" s="258">
        <v>6</v>
      </c>
      <c r="G151" s="251">
        <v>0</v>
      </c>
      <c r="H151" s="233">
        <f>IF(F151="","",F151*G151)</f>
        <v>0</v>
      </c>
    </row>
    <row r="152" spans="1:8" ht="12.75">
      <c r="A152" s="249"/>
      <c r="B152" s="248"/>
      <c r="C152" s="248"/>
      <c r="D152" s="248"/>
      <c r="E152" s="248"/>
      <c r="F152" s="248"/>
      <c r="G152" s="247"/>
      <c r="H152" s="247"/>
    </row>
    <row r="153" spans="1:8" ht="12.75">
      <c r="A153" s="228">
        <f>1+MAX(A$22:A152)</f>
        <v>28</v>
      </c>
      <c r="B153" s="252" t="s">
        <v>348</v>
      </c>
      <c r="C153" s="252"/>
      <c r="D153" s="252"/>
      <c r="E153" s="249"/>
      <c r="F153" s="249"/>
      <c r="G153" s="251"/>
      <c r="H153" s="233" t="str">
        <f>IF(F153="","",F153*G153)</f>
        <v/>
      </c>
    </row>
    <row r="154" spans="1:8" ht="12.75">
      <c r="A154" s="249"/>
      <c r="B154" s="252"/>
      <c r="C154" s="248" t="s">
        <v>346</v>
      </c>
      <c r="D154" s="248"/>
      <c r="E154" s="247" t="s">
        <v>277</v>
      </c>
      <c r="F154" s="260">
        <v>6</v>
      </c>
      <c r="G154" s="251">
        <v>0</v>
      </c>
      <c r="H154" s="233">
        <f>IF(F154="","",F154*G154)</f>
        <v>0</v>
      </c>
    </row>
    <row r="155" spans="1:8" ht="12.75">
      <c r="A155" s="249"/>
      <c r="B155" s="252"/>
      <c r="C155" s="248" t="s">
        <v>287</v>
      </c>
      <c r="D155" s="248"/>
      <c r="E155" s="247" t="s">
        <v>277</v>
      </c>
      <c r="F155" s="260">
        <v>6</v>
      </c>
      <c r="G155" s="251">
        <v>0</v>
      </c>
      <c r="H155" s="233">
        <f>IF(F155="","",F155*G155)</f>
        <v>0</v>
      </c>
    </row>
    <row r="156" spans="1:8" ht="12.75">
      <c r="A156" s="247"/>
      <c r="B156" s="248"/>
      <c r="C156" s="248"/>
      <c r="D156" s="248"/>
      <c r="E156" s="247"/>
      <c r="F156" s="247"/>
      <c r="G156" s="233"/>
      <c r="H156" s="233" t="str">
        <f>IF(F156="","",F156*G156)</f>
        <v/>
      </c>
    </row>
    <row r="157" spans="1:8" ht="12.75">
      <c r="A157" s="228">
        <f>1+MAX(A$22:A156)</f>
        <v>29</v>
      </c>
      <c r="B157" s="681" t="s">
        <v>296</v>
      </c>
      <c r="C157" s="681"/>
      <c r="D157" s="681"/>
      <c r="E157" s="247" t="s">
        <v>259</v>
      </c>
      <c r="F157" s="250">
        <v>75</v>
      </c>
      <c r="G157" s="233">
        <v>0</v>
      </c>
      <c r="H157" s="233">
        <f>IF(F157="","",F157*G157)</f>
        <v>0</v>
      </c>
    </row>
    <row r="158" spans="1:8" ht="12.75">
      <c r="A158" s="247"/>
      <c r="B158" s="252"/>
      <c r="C158" s="248"/>
      <c r="D158" s="248"/>
      <c r="E158" s="247"/>
      <c r="F158" s="258"/>
      <c r="G158" s="233"/>
      <c r="H158" s="233"/>
    </row>
    <row r="159" spans="1:8" ht="12.75">
      <c r="A159" s="228">
        <f>1+MAX(A$22:A158)</f>
        <v>30</v>
      </c>
      <c r="B159" s="681" t="s">
        <v>297</v>
      </c>
      <c r="C159" s="681"/>
      <c r="D159" s="681"/>
      <c r="E159" s="247" t="s">
        <v>265</v>
      </c>
      <c r="F159" s="249">
        <v>1</v>
      </c>
      <c r="G159" s="233">
        <v>0</v>
      </c>
      <c r="H159" s="233">
        <f>IF(F159="","",F159*G159)</f>
        <v>0</v>
      </c>
    </row>
    <row r="160" spans="1:8" ht="12.75">
      <c r="A160" s="262"/>
      <c r="B160" s="261"/>
      <c r="C160" s="261"/>
      <c r="D160" s="261"/>
      <c r="E160" s="247"/>
      <c r="F160" s="249"/>
      <c r="G160" s="233"/>
      <c r="H160" s="233"/>
    </row>
    <row r="161" spans="1:8" ht="12.75">
      <c r="A161" s="228">
        <f>1+MAX(A$22:A160)</f>
        <v>31</v>
      </c>
      <c r="B161" s="681" t="s">
        <v>298</v>
      </c>
      <c r="C161" s="681"/>
      <c r="D161" s="681"/>
      <c r="E161" s="247" t="s">
        <v>265</v>
      </c>
      <c r="F161" s="247">
        <v>1</v>
      </c>
      <c r="G161" s="233">
        <v>0</v>
      </c>
      <c r="H161" s="233">
        <f>IF(F161="","",F161*G161)</f>
        <v>0</v>
      </c>
    </row>
    <row r="162" spans="1:8" ht="12.75">
      <c r="A162" s="247"/>
      <c r="B162" s="248"/>
      <c r="C162" s="248"/>
      <c r="D162" s="248"/>
      <c r="E162" s="247"/>
      <c r="F162" s="247"/>
      <c r="G162" s="233"/>
      <c r="H162" s="233" t="str">
        <f>IF(F162="","",F162*G162)</f>
        <v/>
      </c>
    </row>
    <row r="163" spans="1:8" ht="12.75">
      <c r="A163" s="228">
        <f>1+MAX(A$22:A162)</f>
        <v>32</v>
      </c>
      <c r="B163" s="681" t="s">
        <v>299</v>
      </c>
      <c r="C163" s="681"/>
      <c r="D163" s="681"/>
      <c r="E163" s="230" t="s">
        <v>265</v>
      </c>
      <c r="F163" s="230">
        <v>1</v>
      </c>
      <c r="G163" s="238">
        <v>0</v>
      </c>
      <c r="H163" s="233">
        <f>IF(F163="","",F163*G163)</f>
        <v>0</v>
      </c>
    </row>
    <row r="164" spans="1:8" ht="12.75">
      <c r="A164" s="262"/>
      <c r="B164" s="681"/>
      <c r="C164" s="681"/>
      <c r="D164" s="681"/>
      <c r="E164" s="229"/>
      <c r="F164" s="257"/>
      <c r="G164" s="238"/>
      <c r="H164" s="238"/>
    </row>
    <row r="165" spans="1:8" ht="12.75">
      <c r="A165" s="228">
        <f>1+MAX(A$22:A164)</f>
        <v>33</v>
      </c>
      <c r="B165" s="681" t="s">
        <v>300</v>
      </c>
      <c r="C165" s="681"/>
      <c r="D165" s="681"/>
      <c r="E165" s="247" t="s">
        <v>265</v>
      </c>
      <c r="F165" s="249">
        <v>1</v>
      </c>
      <c r="G165" s="233">
        <v>0</v>
      </c>
      <c r="H165" s="233">
        <f>IF(F165="","",F165*G165)</f>
        <v>0</v>
      </c>
    </row>
    <row r="166" spans="1:8" ht="12.75">
      <c r="A166" s="263"/>
      <c r="B166" s="264"/>
      <c r="C166" s="264"/>
      <c r="D166" s="264"/>
      <c r="E166" s="265"/>
      <c r="F166" s="266"/>
      <c r="G166" s="267"/>
      <c r="H166" s="267"/>
    </row>
    <row r="167" spans="1:8" ht="12.75">
      <c r="A167" s="268" t="str">
        <f>A104</f>
        <v>5.1.3.</v>
      </c>
      <c r="B167" s="269" t="str">
        <f>B104</f>
        <v>MJERENA PLINSKA INSTALACIJA  I  MRP</v>
      </c>
      <c r="C167" s="268"/>
      <c r="D167" s="268"/>
      <c r="E167" s="268"/>
      <c r="F167" s="268"/>
      <c r="G167" s="271" t="s">
        <v>266</v>
      </c>
      <c r="H167" s="271">
        <f>SUM(H106:H165)</f>
        <v>0</v>
      </c>
    </row>
    <row r="168" spans="1:8" ht="12.75">
      <c r="A168" s="247"/>
      <c r="B168" s="242"/>
      <c r="C168" s="243"/>
      <c r="D168" s="248"/>
      <c r="E168" s="248"/>
      <c r="F168" s="247"/>
      <c r="G168" s="233"/>
      <c r="H168" s="233"/>
    </row>
    <row r="169" spans="1:8" ht="15">
      <c r="A169" s="290" t="str">
        <f>A19</f>
        <v>5.1.</v>
      </c>
      <c r="B169" s="291" t="str">
        <f>B19</f>
        <v>INSTALACIJA PLINA</v>
      </c>
      <c r="C169" s="292"/>
      <c r="D169" s="292"/>
      <c r="E169" s="292"/>
      <c r="F169" s="290"/>
      <c r="G169" s="293"/>
      <c r="H169" s="293"/>
    </row>
    <row r="170" spans="1:8" ht="12.75">
      <c r="A170" s="294" t="str">
        <f>A37</f>
        <v>5.1.1.</v>
      </c>
      <c r="B170" s="295" t="str">
        <f>B37</f>
        <v>GRAĐEVINSKI I ZEMLJANI RADOVI</v>
      </c>
      <c r="C170" s="295"/>
      <c r="D170" s="295"/>
      <c r="E170" s="295"/>
      <c r="F170" s="294"/>
      <c r="G170" s="296" t="str">
        <f>G37</f>
        <v>kn</v>
      </c>
      <c r="H170" s="296">
        <f>H37</f>
        <v>0</v>
      </c>
    </row>
    <row r="171" spans="1:8" ht="12.75">
      <c r="A171" s="294" t="str">
        <f>A99</f>
        <v>5.1.2.</v>
      </c>
      <c r="B171" s="295" t="str">
        <f>B99</f>
        <v>VANJSKI PLINSKI PRIKLJUČAK</v>
      </c>
      <c r="C171" s="295"/>
      <c r="D171" s="295"/>
      <c r="E171" s="295"/>
      <c r="F171" s="294"/>
      <c r="G171" s="296" t="str">
        <f>G99</f>
        <v>kn</v>
      </c>
      <c r="H171" s="296">
        <f>H99</f>
        <v>0</v>
      </c>
    </row>
    <row r="172" spans="1:8" ht="12.75">
      <c r="A172" s="294" t="str">
        <f>A167</f>
        <v>5.1.3.</v>
      </c>
      <c r="B172" s="295" t="str">
        <f>B167</f>
        <v>MJERENA PLINSKA INSTALACIJA  I  MRP</v>
      </c>
      <c r="C172" s="295"/>
      <c r="D172" s="295"/>
      <c r="E172" s="295"/>
      <c r="F172" s="294"/>
      <c r="G172" s="296" t="str">
        <f>G167</f>
        <v>kn</v>
      </c>
      <c r="H172" s="296">
        <f>H167</f>
        <v>0</v>
      </c>
    </row>
    <row r="173" spans="1:8" ht="15">
      <c r="A173" s="297"/>
      <c r="B173" s="216"/>
      <c r="C173" s="216"/>
      <c r="D173" s="216"/>
      <c r="E173" s="217"/>
      <c r="F173" s="217"/>
      <c r="G173" s="218"/>
      <c r="H173" s="218"/>
    </row>
    <row r="174" spans="1:8" ht="15">
      <c r="A174" s="208" t="str">
        <f>A169</f>
        <v>5.1.</v>
      </c>
      <c r="B174" s="210" t="s">
        <v>349</v>
      </c>
      <c r="C174" s="298"/>
      <c r="D174" s="210"/>
      <c r="E174" s="299"/>
      <c r="F174" s="211"/>
      <c r="G174" s="212" t="s">
        <v>266</v>
      </c>
      <c r="H174" s="300">
        <f>SUM(H170:H173)</f>
        <v>0</v>
      </c>
    </row>
    <row r="175" spans="1:8" ht="14.25">
      <c r="A175" s="206"/>
      <c r="B175" s="206"/>
      <c r="C175" s="206"/>
      <c r="D175" s="206"/>
      <c r="E175" s="205"/>
      <c r="F175" s="205"/>
      <c r="G175" s="207"/>
      <c r="H175" s="207"/>
    </row>
    <row r="176" spans="1:8" ht="14.25">
      <c r="A176" s="206"/>
      <c r="B176" s="206"/>
      <c r="C176" s="206"/>
      <c r="D176" s="206"/>
      <c r="E176" s="205"/>
      <c r="F176" s="205"/>
      <c r="G176" s="207"/>
      <c r="H176" s="207"/>
    </row>
    <row r="177" spans="1:8" ht="14.25">
      <c r="A177" s="206"/>
      <c r="B177" s="206"/>
      <c r="C177" s="206"/>
      <c r="D177" s="206"/>
      <c r="E177" s="205"/>
      <c r="F177" s="205"/>
      <c r="G177" s="207"/>
      <c r="H177" s="207"/>
    </row>
    <row r="178" spans="1:8" ht="14.25">
      <c r="A178" s="206"/>
      <c r="B178" s="206"/>
      <c r="C178" s="206"/>
      <c r="D178" s="206"/>
      <c r="E178" s="205"/>
      <c r="F178" s="205"/>
      <c r="G178" s="207"/>
      <c r="H178" s="207"/>
    </row>
    <row r="179" spans="1:8" ht="15">
      <c r="A179" s="301" t="s">
        <v>350</v>
      </c>
      <c r="B179" s="302" t="s">
        <v>351</v>
      </c>
      <c r="C179" s="302"/>
      <c r="D179" s="303"/>
      <c r="E179" s="304"/>
      <c r="F179" s="305"/>
      <c r="G179" s="306"/>
      <c r="H179" s="307"/>
    </row>
    <row r="180" spans="1:8" ht="15">
      <c r="A180" s="308"/>
      <c r="B180" s="309"/>
      <c r="C180" s="309"/>
      <c r="D180" s="310"/>
      <c r="E180" s="311"/>
      <c r="F180" s="308"/>
      <c r="G180" s="312"/>
      <c r="H180" s="312"/>
    </row>
    <row r="181" spans="1:8" ht="12.75">
      <c r="A181" s="228">
        <f>1+MAX(A$22:A180)</f>
        <v>34</v>
      </c>
      <c r="B181" s="688" t="s">
        <v>352</v>
      </c>
      <c r="C181" s="688"/>
      <c r="D181" s="688"/>
      <c r="E181" s="313"/>
      <c r="F181" s="313"/>
      <c r="G181" s="314"/>
      <c r="H181" s="314" t="str">
        <f>IF(F181="","",F181*G181)</f>
        <v/>
      </c>
    </row>
    <row r="182" spans="1:8" ht="12.75">
      <c r="A182" s="315"/>
      <c r="B182" s="316" t="s">
        <v>353</v>
      </c>
      <c r="C182" s="316"/>
      <c r="D182" s="317" t="s">
        <v>354</v>
      </c>
      <c r="E182" s="318"/>
      <c r="F182" s="319"/>
      <c r="G182" s="320"/>
      <c r="H182" s="320"/>
    </row>
    <row r="183" spans="1:8" ht="12.75">
      <c r="A183" s="315"/>
      <c r="B183" s="316" t="s">
        <v>355</v>
      </c>
      <c r="C183" s="316"/>
      <c r="D183" s="317" t="s">
        <v>356</v>
      </c>
      <c r="E183" s="318"/>
      <c r="F183" s="319"/>
      <c r="G183" s="320"/>
      <c r="H183" s="320"/>
    </row>
    <row r="184" spans="1:8" ht="12.75">
      <c r="A184" s="315"/>
      <c r="B184" s="318" t="s">
        <v>357</v>
      </c>
      <c r="C184" s="316"/>
      <c r="D184" s="316" t="s">
        <v>358</v>
      </c>
      <c r="E184" s="318"/>
      <c r="F184" s="321"/>
      <c r="G184" s="320"/>
      <c r="H184" s="320"/>
    </row>
    <row r="185" spans="1:8" ht="12.75">
      <c r="A185" s="315"/>
      <c r="B185" s="316" t="s">
        <v>359</v>
      </c>
      <c r="C185" s="316"/>
      <c r="D185" s="317" t="s">
        <v>360</v>
      </c>
      <c r="E185" s="318"/>
      <c r="F185" s="321"/>
      <c r="G185" s="320"/>
      <c r="H185" s="320"/>
    </row>
    <row r="186" spans="1:8" ht="12.75">
      <c r="A186" s="315"/>
      <c r="B186" s="318" t="s">
        <v>361</v>
      </c>
      <c r="C186" s="316"/>
      <c r="D186" s="322" t="s">
        <v>362</v>
      </c>
      <c r="E186" s="323" t="s">
        <v>265</v>
      </c>
      <c r="F186" s="324">
        <v>1</v>
      </c>
      <c r="G186" s="325">
        <v>0</v>
      </c>
      <c r="H186" s="326">
        <f>IF(F186="","",F186*G186)</f>
        <v>0</v>
      </c>
    </row>
    <row r="187" spans="1:8" ht="12.75">
      <c r="A187" s="327"/>
      <c r="B187" s="328"/>
      <c r="C187" s="328"/>
      <c r="D187" s="328"/>
      <c r="E187" s="329"/>
      <c r="F187" s="329"/>
      <c r="G187" s="325"/>
      <c r="H187" s="325"/>
    </row>
    <row r="188" spans="1:8" ht="12.75">
      <c r="A188" s="228">
        <f>1+MAX(A$22:A187)</f>
        <v>35</v>
      </c>
      <c r="B188" s="688" t="s">
        <v>363</v>
      </c>
      <c r="C188" s="688"/>
      <c r="D188" s="688"/>
      <c r="E188" s="330"/>
      <c r="F188" s="330"/>
      <c r="G188" s="326"/>
      <c r="H188" s="326" t="str">
        <f>IF(F188="","",F188*G188)</f>
        <v/>
      </c>
    </row>
    <row r="189" spans="1:8" ht="12.75">
      <c r="A189" s="247"/>
      <c r="B189" s="331" t="s">
        <v>364</v>
      </c>
      <c r="C189" s="331"/>
      <c r="D189" s="331"/>
      <c r="E189" s="313" t="s">
        <v>365</v>
      </c>
      <c r="F189" s="313">
        <v>1</v>
      </c>
      <c r="G189" s="314">
        <v>0</v>
      </c>
      <c r="H189" s="314">
        <f>IF(F189="","",F189*G189)</f>
        <v>0</v>
      </c>
    </row>
    <row r="190" spans="1:8" ht="12.75">
      <c r="A190" s="247"/>
      <c r="B190" s="331"/>
      <c r="C190" s="331"/>
      <c r="D190" s="331"/>
      <c r="E190" s="313"/>
      <c r="F190" s="313"/>
      <c r="G190" s="314"/>
      <c r="H190" s="314"/>
    </row>
    <row r="191" spans="1:8" ht="12.75">
      <c r="A191" s="228">
        <f>1+MAX(A$22:A190)</f>
        <v>36</v>
      </c>
      <c r="B191" s="681" t="s">
        <v>366</v>
      </c>
      <c r="C191" s="681"/>
      <c r="D191" s="681"/>
      <c r="E191" s="332" t="s">
        <v>265</v>
      </c>
      <c r="F191" s="333">
        <v>1</v>
      </c>
      <c r="G191" s="334">
        <v>0</v>
      </c>
      <c r="H191" s="251">
        <f>IF(F191="","",F191*G191)</f>
        <v>0</v>
      </c>
    </row>
    <row r="192" spans="1:8" ht="12.75">
      <c r="A192" s="335"/>
      <c r="B192" s="688"/>
      <c r="C192" s="688"/>
      <c r="D192" s="336"/>
      <c r="E192" s="331"/>
      <c r="F192" s="331"/>
      <c r="G192" s="314"/>
      <c r="H192" s="314"/>
    </row>
    <row r="193" spans="1:8" ht="12.75">
      <c r="A193" s="228">
        <f>1+MAX(A$22:A192)</f>
        <v>37</v>
      </c>
      <c r="B193" s="688" t="s">
        <v>367</v>
      </c>
      <c r="C193" s="688"/>
      <c r="D193" s="688"/>
      <c r="E193" s="330"/>
      <c r="F193" s="330"/>
      <c r="G193" s="326"/>
      <c r="H193" s="326" t="str">
        <f>IF(F193="","",F193*G193)</f>
        <v/>
      </c>
    </row>
    <row r="194" spans="1:8" ht="12.75">
      <c r="A194" s="315"/>
      <c r="B194" s="316" t="s">
        <v>353</v>
      </c>
      <c r="C194" s="316"/>
      <c r="D194" s="317" t="s">
        <v>354</v>
      </c>
      <c r="E194" s="316"/>
      <c r="F194" s="319"/>
      <c r="G194" s="320"/>
      <c r="H194" s="320"/>
    </row>
    <row r="195" spans="1:8" ht="12.75">
      <c r="A195" s="315"/>
      <c r="B195" s="316" t="s">
        <v>355</v>
      </c>
      <c r="C195" s="316"/>
      <c r="D195" s="317" t="s">
        <v>368</v>
      </c>
      <c r="E195" s="316"/>
      <c r="F195" s="319"/>
      <c r="G195" s="320"/>
      <c r="H195" s="320"/>
    </row>
    <row r="196" spans="1:8" ht="12.75">
      <c r="A196" s="315"/>
      <c r="B196" s="318" t="s">
        <v>357</v>
      </c>
      <c r="C196" s="316"/>
      <c r="D196" s="316" t="s">
        <v>369</v>
      </c>
      <c r="E196" s="316"/>
      <c r="F196" s="337"/>
      <c r="G196" s="320"/>
      <c r="H196" s="320"/>
    </row>
    <row r="197" spans="1:8" ht="12.75">
      <c r="A197" s="315"/>
      <c r="B197" s="316" t="s">
        <v>370</v>
      </c>
      <c r="C197" s="316"/>
      <c r="D197" s="317" t="s">
        <v>371</v>
      </c>
      <c r="E197" s="316"/>
      <c r="F197" s="337"/>
      <c r="G197" s="320"/>
      <c r="H197" s="320"/>
    </row>
    <row r="198" spans="1:8" ht="12.75">
      <c r="A198" s="315"/>
      <c r="B198" s="318" t="s">
        <v>372</v>
      </c>
      <c r="C198" s="316"/>
      <c r="D198" s="317" t="s">
        <v>373</v>
      </c>
      <c r="E198" s="316"/>
      <c r="F198" s="337"/>
      <c r="G198" s="320"/>
      <c r="H198" s="320"/>
    </row>
    <row r="199" spans="1:8" ht="12.75">
      <c r="A199" s="315"/>
      <c r="B199" s="318" t="s">
        <v>374</v>
      </c>
      <c r="C199" s="316"/>
      <c r="D199" s="338" t="s">
        <v>375</v>
      </c>
      <c r="E199" s="316"/>
      <c r="F199" s="337"/>
      <c r="G199" s="320"/>
      <c r="H199" s="320"/>
    </row>
    <row r="200" spans="1:8" ht="12.75">
      <c r="A200" s="315"/>
      <c r="B200" s="318" t="s">
        <v>376</v>
      </c>
      <c r="C200" s="316"/>
      <c r="D200" s="317" t="s">
        <v>377</v>
      </c>
      <c r="E200" s="323" t="s">
        <v>265</v>
      </c>
      <c r="F200" s="324">
        <v>1</v>
      </c>
      <c r="G200" s="325">
        <v>0</v>
      </c>
      <c r="H200" s="326">
        <f>IF(F200="","",F200*G200)</f>
        <v>0</v>
      </c>
    </row>
    <row r="201" spans="1:8" ht="12.75">
      <c r="A201" s="327"/>
      <c r="B201" s="328"/>
      <c r="C201" s="328"/>
      <c r="D201" s="328"/>
      <c r="E201" s="329"/>
      <c r="F201" s="329"/>
      <c r="G201" s="325"/>
      <c r="H201" s="325"/>
    </row>
    <row r="202" spans="1:8" ht="12.75">
      <c r="A202" s="228">
        <f>1+MAX(A$22:A201)</f>
        <v>38</v>
      </c>
      <c r="B202" s="688" t="s">
        <v>378</v>
      </c>
      <c r="C202" s="688"/>
      <c r="D202" s="688"/>
      <c r="E202" s="330"/>
      <c r="F202" s="330"/>
      <c r="G202" s="326"/>
      <c r="H202" s="326" t="str">
        <f>IF(F202="","",F202*G202)</f>
        <v/>
      </c>
    </row>
    <row r="203" spans="1:8" ht="12.75">
      <c r="A203" s="315"/>
      <c r="B203" s="316" t="s">
        <v>353</v>
      </c>
      <c r="C203" s="316"/>
      <c r="D203" s="317" t="s">
        <v>354</v>
      </c>
      <c r="E203" s="316"/>
      <c r="F203" s="319"/>
      <c r="G203" s="320"/>
      <c r="H203" s="320"/>
    </row>
    <row r="204" spans="1:8" ht="12.75">
      <c r="A204" s="315"/>
      <c r="B204" s="318" t="s">
        <v>335</v>
      </c>
      <c r="C204" s="316" t="s">
        <v>379</v>
      </c>
      <c r="D204" s="317" t="s">
        <v>380</v>
      </c>
      <c r="E204" s="323" t="s">
        <v>265</v>
      </c>
      <c r="F204" s="324">
        <v>1</v>
      </c>
      <c r="G204" s="325">
        <v>0</v>
      </c>
      <c r="H204" s="326">
        <f>IF(F204="","",F204*G204)</f>
        <v>0</v>
      </c>
    </row>
    <row r="205" spans="1:8" ht="12.75">
      <c r="A205" s="335"/>
      <c r="B205" s="339"/>
      <c r="C205" s="339"/>
      <c r="D205" s="339"/>
      <c r="E205" s="340"/>
      <c r="F205" s="341"/>
      <c r="G205" s="342"/>
      <c r="H205" s="314"/>
    </row>
    <row r="206" spans="1:8" ht="12.75">
      <c r="A206" s="228">
        <f>1+MAX(A$22:A205)</f>
        <v>39</v>
      </c>
      <c r="B206" s="690" t="s">
        <v>381</v>
      </c>
      <c r="C206" s="690"/>
      <c r="D206" s="690"/>
      <c r="E206" s="340"/>
      <c r="F206" s="341"/>
      <c r="G206" s="342"/>
      <c r="H206" s="314" t="str">
        <f>IF(F206="","",F206*G206)</f>
        <v/>
      </c>
    </row>
    <row r="207" spans="1:8" ht="12.75">
      <c r="A207" s="315"/>
      <c r="B207" s="316" t="s">
        <v>353</v>
      </c>
      <c r="C207" s="316"/>
      <c r="D207" s="338" t="s">
        <v>382</v>
      </c>
      <c r="E207" s="337"/>
      <c r="F207" s="319"/>
      <c r="G207" s="320"/>
      <c r="H207" s="320"/>
    </row>
    <row r="208" spans="1:8" ht="12.75">
      <c r="A208" s="315"/>
      <c r="B208" s="316" t="s">
        <v>271</v>
      </c>
      <c r="C208" s="316"/>
      <c r="D208" s="316" t="s">
        <v>383</v>
      </c>
      <c r="E208" s="337"/>
      <c r="F208" s="319"/>
      <c r="G208" s="320"/>
      <c r="H208" s="320"/>
    </row>
    <row r="209" spans="1:8" ht="12.75">
      <c r="A209" s="315"/>
      <c r="B209" s="316" t="s">
        <v>384</v>
      </c>
      <c r="C209" s="316"/>
      <c r="D209" s="316" t="s">
        <v>385</v>
      </c>
      <c r="E209" s="337"/>
      <c r="F209" s="319"/>
      <c r="G209" s="320"/>
      <c r="H209" s="320"/>
    </row>
    <row r="210" spans="1:8" ht="12.75">
      <c r="A210" s="315"/>
      <c r="B210" s="318" t="s">
        <v>386</v>
      </c>
      <c r="C210" s="316"/>
      <c r="D210" s="316" t="s">
        <v>387</v>
      </c>
      <c r="E210" s="318"/>
      <c r="F210" s="321"/>
      <c r="G210" s="320"/>
      <c r="H210" s="320"/>
    </row>
    <row r="211" spans="1:8" ht="12.75">
      <c r="A211" s="315"/>
      <c r="B211" s="316" t="s">
        <v>327</v>
      </c>
      <c r="C211" s="316"/>
      <c r="D211" s="317" t="s">
        <v>388</v>
      </c>
      <c r="E211" s="318"/>
      <c r="F211" s="321"/>
      <c r="G211" s="320"/>
      <c r="H211" s="320"/>
    </row>
    <row r="212" spans="1:8" ht="12.75">
      <c r="A212" s="335"/>
      <c r="B212" s="339"/>
      <c r="C212" s="339"/>
      <c r="D212" s="339"/>
      <c r="E212" s="340" t="s">
        <v>365</v>
      </c>
      <c r="F212" s="341">
        <v>1</v>
      </c>
      <c r="G212" s="342">
        <v>0</v>
      </c>
      <c r="H212" s="314">
        <f>IF(F212="","",F212*G212)</f>
        <v>0</v>
      </c>
    </row>
    <row r="213" spans="1:8" ht="12.75">
      <c r="A213" s="335"/>
      <c r="B213" s="339"/>
      <c r="C213" s="339"/>
      <c r="D213" s="339"/>
      <c r="E213" s="340"/>
      <c r="F213" s="341"/>
      <c r="G213" s="342"/>
      <c r="H213" s="314"/>
    </row>
    <row r="214" spans="1:8" ht="12.75">
      <c r="A214" s="228">
        <f>1+MAX(A$22:A213)</f>
        <v>40</v>
      </c>
      <c r="B214" s="690" t="s">
        <v>389</v>
      </c>
      <c r="C214" s="690"/>
      <c r="D214" s="690"/>
      <c r="E214" s="323"/>
      <c r="F214" s="324"/>
      <c r="G214" s="325"/>
      <c r="H214" s="314" t="str">
        <f>IF(F214="","",F214*G214)</f>
        <v/>
      </c>
    </row>
    <row r="215" spans="1:8" ht="12.75">
      <c r="A215" s="315"/>
      <c r="B215" s="318" t="s">
        <v>353</v>
      </c>
      <c r="C215" s="316"/>
      <c r="D215" s="316" t="s">
        <v>291</v>
      </c>
      <c r="E215" s="316"/>
      <c r="F215" s="337"/>
      <c r="G215" s="320"/>
      <c r="H215" s="320"/>
    </row>
    <row r="216" spans="1:8" ht="12.75">
      <c r="A216" s="315"/>
      <c r="B216" s="318" t="s">
        <v>327</v>
      </c>
      <c r="C216" s="316"/>
      <c r="D216" s="316" t="s">
        <v>390</v>
      </c>
      <c r="E216" s="316"/>
      <c r="F216" s="337"/>
      <c r="G216" s="320"/>
      <c r="H216" s="320"/>
    </row>
    <row r="217" spans="1:8" ht="12.75">
      <c r="A217" s="315"/>
      <c r="B217" s="318" t="s">
        <v>391</v>
      </c>
      <c r="C217" s="316"/>
      <c r="D217" s="316"/>
      <c r="E217" s="316" t="s">
        <v>365</v>
      </c>
      <c r="F217" s="337">
        <v>2</v>
      </c>
      <c r="G217" s="320">
        <v>0</v>
      </c>
      <c r="H217" s="320">
        <f>IF(F217="","",F217*G217)</f>
        <v>0</v>
      </c>
    </row>
    <row r="218" spans="1:8" ht="12.75">
      <c r="A218" s="315"/>
      <c r="B218" s="318" t="s">
        <v>392</v>
      </c>
      <c r="C218" s="316"/>
      <c r="D218" s="316"/>
      <c r="E218" s="316" t="s">
        <v>365</v>
      </c>
      <c r="F218" s="337">
        <v>2</v>
      </c>
      <c r="G218" s="320">
        <v>0</v>
      </c>
      <c r="H218" s="320">
        <f>IF(F218="","",F218*G218)</f>
        <v>0</v>
      </c>
    </row>
    <row r="219" spans="1:8" ht="12.75">
      <c r="A219" s="315"/>
      <c r="B219" s="318" t="s">
        <v>393</v>
      </c>
      <c r="C219" s="316"/>
      <c r="D219" s="316"/>
      <c r="E219" s="316" t="s">
        <v>365</v>
      </c>
      <c r="F219" s="337">
        <v>1</v>
      </c>
      <c r="G219" s="320">
        <v>0</v>
      </c>
      <c r="H219" s="320">
        <f>IF(F219="","",F219*G219)</f>
        <v>0</v>
      </c>
    </row>
    <row r="220" spans="1:8" ht="12.75">
      <c r="A220" s="343"/>
      <c r="B220" s="690"/>
      <c r="C220" s="690"/>
      <c r="D220" s="690"/>
      <c r="E220" s="344"/>
      <c r="F220" s="324"/>
      <c r="G220" s="325"/>
      <c r="H220" s="314" t="str">
        <f>IF(F220="","",F220*G220)</f>
        <v/>
      </c>
    </row>
    <row r="221" spans="1:8" ht="12.75">
      <c r="A221" s="228">
        <f>1+MAX(A$22:A220)</f>
        <v>41</v>
      </c>
      <c r="B221" s="690" t="s">
        <v>394</v>
      </c>
      <c r="C221" s="690"/>
      <c r="D221" s="690"/>
      <c r="E221" s="345"/>
      <c r="F221" s="346"/>
      <c r="G221" s="347"/>
      <c r="H221" s="314" t="str">
        <f>IF(F221="","",F221*G221)</f>
        <v/>
      </c>
    </row>
    <row r="222" spans="1:8" ht="12.75">
      <c r="A222" s="315"/>
      <c r="B222" s="318" t="s">
        <v>353</v>
      </c>
      <c r="C222" s="316"/>
      <c r="D222" s="316" t="s">
        <v>291</v>
      </c>
      <c r="E222" s="316"/>
      <c r="F222" s="337"/>
      <c r="G222" s="320"/>
      <c r="H222" s="320"/>
    </row>
    <row r="223" spans="1:8" ht="12.75">
      <c r="A223" s="315"/>
      <c r="B223" s="318" t="s">
        <v>327</v>
      </c>
      <c r="C223" s="316"/>
      <c r="D223" s="316" t="s">
        <v>390</v>
      </c>
      <c r="E223" s="316"/>
      <c r="F223" s="337"/>
      <c r="G223" s="320"/>
      <c r="H223" s="320"/>
    </row>
    <row r="224" spans="1:8" ht="12.75">
      <c r="A224" s="315"/>
      <c r="B224" s="318" t="s">
        <v>391</v>
      </c>
      <c r="C224" s="316"/>
      <c r="D224" s="316"/>
      <c r="E224" s="316" t="s">
        <v>365</v>
      </c>
      <c r="F224" s="337">
        <v>1</v>
      </c>
      <c r="G224" s="320">
        <v>0</v>
      </c>
      <c r="H224" s="320">
        <f>IF(F224="","",F224*G224)</f>
        <v>0</v>
      </c>
    </row>
    <row r="225" spans="1:8" ht="12.75">
      <c r="A225" s="315"/>
      <c r="B225" s="318" t="s">
        <v>392</v>
      </c>
      <c r="C225" s="316"/>
      <c r="D225" s="316"/>
      <c r="E225" s="316" t="s">
        <v>365</v>
      </c>
      <c r="F225" s="337">
        <v>1</v>
      </c>
      <c r="G225" s="320">
        <v>0</v>
      </c>
      <c r="H225" s="320">
        <f>IF(F225="","",F225*G225)</f>
        <v>0</v>
      </c>
    </row>
    <row r="226" spans="1:8" ht="12.75">
      <c r="A226" s="343"/>
      <c r="B226" s="690"/>
      <c r="C226" s="690"/>
      <c r="D226" s="690"/>
      <c r="E226" s="345"/>
      <c r="F226" s="346"/>
      <c r="G226" s="347"/>
      <c r="H226" s="314" t="str">
        <f>IF(F226="","",F226*G226)</f>
        <v/>
      </c>
    </row>
    <row r="227" spans="1:8" ht="12.75">
      <c r="A227" s="228">
        <f>1+MAX(A$22:A226)</f>
        <v>42</v>
      </c>
      <c r="B227" s="690" t="s">
        <v>395</v>
      </c>
      <c r="C227" s="690"/>
      <c r="D227" s="690"/>
      <c r="E227" s="345"/>
      <c r="F227" s="346"/>
      <c r="G227" s="347"/>
      <c r="H227" s="314" t="str">
        <f>IF(F227="","",F227*G227)</f>
        <v/>
      </c>
    </row>
    <row r="228" spans="1:8" ht="12.75">
      <c r="A228" s="315"/>
      <c r="B228" s="318" t="s">
        <v>353</v>
      </c>
      <c r="C228" s="316"/>
      <c r="D228" s="316" t="s">
        <v>291</v>
      </c>
      <c r="E228" s="316"/>
      <c r="F228" s="337"/>
      <c r="G228" s="320"/>
      <c r="H228" s="320"/>
    </row>
    <row r="229" spans="1:8" ht="12.75">
      <c r="A229" s="315"/>
      <c r="B229" s="318" t="s">
        <v>327</v>
      </c>
      <c r="C229" s="316"/>
      <c r="D229" s="316" t="s">
        <v>390</v>
      </c>
      <c r="E229" s="316"/>
      <c r="F229" s="337"/>
      <c r="G229" s="320"/>
      <c r="H229" s="320"/>
    </row>
    <row r="230" spans="1:8" ht="12.75">
      <c r="A230" s="315"/>
      <c r="B230" s="318" t="s">
        <v>392</v>
      </c>
      <c r="C230" s="316"/>
      <c r="D230" s="316"/>
      <c r="E230" s="316" t="s">
        <v>365</v>
      </c>
      <c r="F230" s="337">
        <v>1</v>
      </c>
      <c r="G230" s="320">
        <v>0</v>
      </c>
      <c r="H230" s="320">
        <f>IF(F230="","",F230*G230)</f>
        <v>0</v>
      </c>
    </row>
    <row r="231" spans="1:8" ht="12.75">
      <c r="A231" s="343"/>
      <c r="B231" s="328"/>
      <c r="C231" s="328"/>
      <c r="D231" s="328"/>
      <c r="E231" s="340"/>
      <c r="F231" s="324"/>
      <c r="G231" s="325"/>
      <c r="H231" s="314"/>
    </row>
    <row r="232" spans="1:8" ht="12.75">
      <c r="A232" s="228">
        <f>1+MAX(A$22:A231)</f>
        <v>43</v>
      </c>
      <c r="B232" s="691" t="s">
        <v>396</v>
      </c>
      <c r="C232" s="691"/>
      <c r="D232" s="691"/>
      <c r="E232" s="340"/>
      <c r="F232" s="341"/>
      <c r="G232" s="342"/>
      <c r="H232" s="314" t="str">
        <f>IF(F232="","",F232*G232)</f>
        <v/>
      </c>
    </row>
    <row r="233" spans="1:8" ht="12.75">
      <c r="A233" s="315"/>
      <c r="B233" s="318" t="s">
        <v>353</v>
      </c>
      <c r="C233" s="316"/>
      <c r="D233" s="316" t="s">
        <v>397</v>
      </c>
      <c r="E233" s="316"/>
      <c r="F233" s="337"/>
      <c r="G233" s="320"/>
      <c r="H233" s="320" t="str">
        <f>IF(F233="","",F233*G233)</f>
        <v/>
      </c>
    </row>
    <row r="234" spans="1:8" ht="12.75">
      <c r="A234" s="315"/>
      <c r="B234" s="318" t="s">
        <v>271</v>
      </c>
      <c r="C234" s="316"/>
      <c r="D234" s="316" t="s">
        <v>398</v>
      </c>
      <c r="E234" s="316"/>
      <c r="F234" s="337"/>
      <c r="G234" s="320"/>
      <c r="H234" s="320" t="str">
        <f>IF(F234="","",F234*G234)</f>
        <v/>
      </c>
    </row>
    <row r="235" spans="1:8" ht="12.75">
      <c r="A235" s="315"/>
      <c r="B235" s="318" t="s">
        <v>399</v>
      </c>
      <c r="C235" s="316"/>
      <c r="D235" s="316" t="s">
        <v>400</v>
      </c>
      <c r="E235" s="316"/>
      <c r="F235" s="337"/>
      <c r="G235" s="320"/>
      <c r="H235" s="320" t="str">
        <f>IF(F235="","",F235*G235)</f>
        <v/>
      </c>
    </row>
    <row r="236" spans="1:8" ht="12.75">
      <c r="A236" s="315"/>
      <c r="B236" s="318" t="s">
        <v>386</v>
      </c>
      <c r="C236" s="316"/>
      <c r="D236" s="316" t="s">
        <v>387</v>
      </c>
      <c r="E236" s="316" t="s">
        <v>365</v>
      </c>
      <c r="F236" s="337">
        <v>1</v>
      </c>
      <c r="G236" s="320">
        <v>0</v>
      </c>
      <c r="H236" s="320">
        <f>IF(F236="","",F236*G236)</f>
        <v>0</v>
      </c>
    </row>
    <row r="237" spans="1:8" ht="12.75">
      <c r="A237" s="315"/>
      <c r="B237" s="316"/>
      <c r="C237" s="316"/>
      <c r="D237" s="317"/>
      <c r="E237" s="340"/>
      <c r="F237" s="341"/>
      <c r="G237" s="342"/>
      <c r="H237" s="314"/>
    </row>
    <row r="238" spans="1:8" ht="12.75">
      <c r="A238" s="228">
        <f>1+MAX(A$22:A237)</f>
        <v>44</v>
      </c>
      <c r="B238" s="688" t="s">
        <v>401</v>
      </c>
      <c r="C238" s="688"/>
      <c r="D238" s="688"/>
      <c r="E238" s="323" t="s">
        <v>265</v>
      </c>
      <c r="F238" s="324">
        <v>1</v>
      </c>
      <c r="G238" s="325">
        <v>0</v>
      </c>
      <c r="H238" s="326">
        <f>IF(F238="","",F238*G238)</f>
        <v>0</v>
      </c>
    </row>
    <row r="239" spans="1:8" ht="15">
      <c r="A239" s="348"/>
      <c r="B239" s="349"/>
      <c r="C239" s="349"/>
      <c r="D239" s="349"/>
      <c r="E239" s="350"/>
      <c r="F239" s="350"/>
      <c r="G239" s="233"/>
      <c r="H239" s="233"/>
    </row>
    <row r="240" spans="1:8" ht="12.75">
      <c r="A240" s="228">
        <f>1+MAX(A$22:A239)</f>
        <v>45</v>
      </c>
      <c r="B240" s="689" t="s">
        <v>402</v>
      </c>
      <c r="C240" s="689"/>
      <c r="D240" s="689"/>
      <c r="E240" s="351"/>
      <c r="F240" s="351"/>
      <c r="G240" s="352"/>
      <c r="H240" s="352"/>
    </row>
    <row r="241" spans="1:8" ht="12.75">
      <c r="A241" s="353"/>
      <c r="B241" s="354" t="s">
        <v>353</v>
      </c>
      <c r="C241" s="354"/>
      <c r="D241" s="355" t="s">
        <v>403</v>
      </c>
      <c r="E241" s="356"/>
      <c r="F241" s="353"/>
      <c r="G241" s="357"/>
      <c r="H241" s="357"/>
    </row>
    <row r="242" spans="1:8" ht="12.75">
      <c r="A242" s="353"/>
      <c r="B242" s="354" t="s">
        <v>355</v>
      </c>
      <c r="C242" s="354"/>
      <c r="D242" s="355" t="s">
        <v>404</v>
      </c>
      <c r="E242" s="356"/>
      <c r="F242" s="353"/>
      <c r="G242" s="357"/>
      <c r="H242" s="357"/>
    </row>
    <row r="243" spans="1:8" ht="12.75">
      <c r="A243" s="353"/>
      <c r="B243" s="356" t="s">
        <v>405</v>
      </c>
      <c r="C243" s="354"/>
      <c r="D243" s="358" t="s">
        <v>406</v>
      </c>
      <c r="E243" s="359" t="s">
        <v>265</v>
      </c>
      <c r="F243" s="360">
        <v>1</v>
      </c>
      <c r="G243" s="361">
        <v>0</v>
      </c>
      <c r="H243" s="362">
        <f>IF(F243="","",F243*G243)</f>
        <v>0</v>
      </c>
    </row>
    <row r="244" spans="1:8" ht="12.75">
      <c r="A244" s="353"/>
      <c r="B244" s="356"/>
      <c r="C244" s="354"/>
      <c r="D244" s="358"/>
      <c r="E244" s="359"/>
      <c r="F244" s="360"/>
      <c r="G244" s="361"/>
      <c r="H244" s="362"/>
    </row>
    <row r="245" spans="1:8" ht="12.75">
      <c r="A245" s="228">
        <f>1+MAX(A$22:A244)</f>
        <v>46</v>
      </c>
      <c r="B245" s="681" t="s">
        <v>407</v>
      </c>
      <c r="C245" s="681"/>
      <c r="D245" s="681"/>
      <c r="E245" s="363"/>
      <c r="F245" s="364"/>
      <c r="G245" s="365"/>
      <c r="H245" s="334" t="str">
        <f>IF(F245="","",F245*G245)</f>
        <v/>
      </c>
    </row>
    <row r="246" spans="1:8" ht="12.75">
      <c r="A246" s="335"/>
      <c r="B246" s="366" t="s">
        <v>353</v>
      </c>
      <c r="C246" s="367" t="s">
        <v>408</v>
      </c>
      <c r="D246" s="315"/>
      <c r="E246" s="363"/>
      <c r="F246" s="364"/>
      <c r="G246" s="365"/>
      <c r="H246" s="334" t="str">
        <f>IF(F246="","",F246*G246)</f>
        <v/>
      </c>
    </row>
    <row r="247" spans="1:8" ht="12.75">
      <c r="A247" s="315"/>
      <c r="B247" s="366" t="s">
        <v>271</v>
      </c>
      <c r="C247" s="367" t="s">
        <v>409</v>
      </c>
      <c r="D247" s="315"/>
      <c r="E247" s="315"/>
      <c r="F247" s="368"/>
      <c r="G247" s="365"/>
      <c r="H247" s="334" t="str">
        <f>IF(F247="","",F247*G247)</f>
        <v/>
      </c>
    </row>
    <row r="248" spans="1:8" ht="12.75">
      <c r="A248" s="315"/>
      <c r="B248" s="366" t="s">
        <v>327</v>
      </c>
      <c r="C248" s="369" t="s">
        <v>410</v>
      </c>
      <c r="D248" s="315"/>
      <c r="E248" s="370" t="s">
        <v>365</v>
      </c>
      <c r="F248" s="333">
        <v>2</v>
      </c>
      <c r="G248" s="334">
        <v>0</v>
      </c>
      <c r="H248" s="334">
        <f>IF(F248="","",F248*G248)</f>
        <v>0</v>
      </c>
    </row>
    <row r="249" spans="1:8" ht="12.75">
      <c r="A249" s="315"/>
      <c r="B249" s="366"/>
      <c r="C249" s="369"/>
      <c r="D249" s="315"/>
      <c r="E249" s="370"/>
      <c r="F249" s="333"/>
      <c r="G249" s="334"/>
      <c r="H249" s="334"/>
    </row>
    <row r="250" spans="1:8" ht="12.75">
      <c r="A250" s="335">
        <f>1+MAX(A$239:A249)</f>
        <v>47</v>
      </c>
      <c r="B250" s="681" t="s">
        <v>411</v>
      </c>
      <c r="C250" s="681"/>
      <c r="D250" s="681"/>
      <c r="E250" s="247"/>
      <c r="F250" s="247"/>
      <c r="G250" s="233"/>
      <c r="H250" s="233"/>
    </row>
    <row r="251" spans="1:8" ht="12.75">
      <c r="A251" s="368"/>
      <c r="B251" s="366" t="s">
        <v>353</v>
      </c>
      <c r="C251" s="367" t="s">
        <v>412</v>
      </c>
      <c r="D251" s="315"/>
      <c r="E251" s="363"/>
      <c r="F251" s="364"/>
      <c r="G251" s="365"/>
      <c r="H251" s="365"/>
    </row>
    <row r="252" spans="1:8" ht="12.75">
      <c r="A252" s="368"/>
      <c r="B252" s="366" t="s">
        <v>271</v>
      </c>
      <c r="C252" s="367" t="s">
        <v>413</v>
      </c>
      <c r="D252" s="315"/>
      <c r="E252" s="370" t="s">
        <v>365</v>
      </c>
      <c r="F252" s="333">
        <v>22</v>
      </c>
      <c r="G252" s="334">
        <v>0</v>
      </c>
      <c r="H252" s="334">
        <f>IF(F252="","",F252*G252)</f>
        <v>0</v>
      </c>
    </row>
    <row r="253" spans="1:8" ht="12.75">
      <c r="A253" s="368"/>
      <c r="B253" s="366"/>
      <c r="C253" s="367"/>
      <c r="D253" s="315"/>
      <c r="E253" s="370"/>
      <c r="F253" s="333"/>
      <c r="G253" s="334"/>
      <c r="H253" s="334"/>
    </row>
    <row r="254" spans="1:8" ht="12.75">
      <c r="A254" s="335">
        <f>1+MAX(A$239:A253)</f>
        <v>48</v>
      </c>
      <c r="B254" s="681" t="s">
        <v>414</v>
      </c>
      <c r="C254" s="681"/>
      <c r="D254" s="681"/>
      <c r="E254" s="247"/>
      <c r="F254" s="247"/>
      <c r="G254" s="233"/>
      <c r="H254" s="233"/>
    </row>
    <row r="255" spans="1:8" ht="12.75">
      <c r="A255" s="368"/>
      <c r="B255" s="366" t="s">
        <v>353</v>
      </c>
      <c r="C255" s="367" t="s">
        <v>412</v>
      </c>
      <c r="D255" s="315"/>
      <c r="E255" s="363"/>
      <c r="F255" s="364"/>
      <c r="G255" s="365"/>
      <c r="H255" s="365"/>
    </row>
    <row r="256" spans="1:8" ht="12.75">
      <c r="A256" s="368"/>
      <c r="B256" s="366" t="s">
        <v>327</v>
      </c>
      <c r="C256" s="369" t="s">
        <v>415</v>
      </c>
      <c r="D256" s="315"/>
      <c r="E256" s="315"/>
      <c r="F256" s="368"/>
      <c r="G256" s="365"/>
      <c r="H256" s="365"/>
    </row>
    <row r="257" spans="1:8" ht="12.75">
      <c r="A257" s="368"/>
      <c r="B257" s="366" t="s">
        <v>416</v>
      </c>
      <c r="C257" s="369" t="s">
        <v>417</v>
      </c>
      <c r="D257" s="315"/>
      <c r="E257" s="315"/>
      <c r="F257" s="368"/>
      <c r="G257" s="365"/>
      <c r="H257" s="365"/>
    </row>
    <row r="258" spans="1:8" ht="12.75">
      <c r="A258" s="368"/>
      <c r="B258" s="366" t="s">
        <v>271</v>
      </c>
      <c r="C258" s="367" t="s">
        <v>418</v>
      </c>
      <c r="D258" s="315"/>
      <c r="E258" s="370" t="s">
        <v>365</v>
      </c>
      <c r="F258" s="333">
        <v>235</v>
      </c>
      <c r="G258" s="334">
        <v>0</v>
      </c>
      <c r="H258" s="334">
        <f aca="true" t="shared" si="2" ref="H258:H275">IF(F258="","",F258*G258)</f>
        <v>0</v>
      </c>
    </row>
    <row r="259" spans="1:8" ht="12.75">
      <c r="A259" s="343"/>
      <c r="B259" s="371"/>
      <c r="C259" s="371"/>
      <c r="D259" s="371"/>
      <c r="E259" s="370"/>
      <c r="F259" s="333"/>
      <c r="G259" s="334"/>
      <c r="H259" s="334" t="str">
        <f t="shared" si="2"/>
        <v/>
      </c>
    </row>
    <row r="260" spans="1:8" ht="12.75">
      <c r="A260" s="335">
        <f>1+MAX(A$239:A259)</f>
        <v>49</v>
      </c>
      <c r="B260" s="681" t="s">
        <v>419</v>
      </c>
      <c r="C260" s="681"/>
      <c r="D260" s="681"/>
      <c r="E260" s="247"/>
      <c r="F260" s="247"/>
      <c r="G260" s="233"/>
      <c r="H260" s="334" t="str">
        <f t="shared" si="2"/>
        <v/>
      </c>
    </row>
    <row r="261" spans="1:8" ht="12.75">
      <c r="A261" s="368"/>
      <c r="B261" s="366" t="s">
        <v>353</v>
      </c>
      <c r="C261" s="367" t="s">
        <v>412</v>
      </c>
      <c r="D261" s="315"/>
      <c r="E261" s="363"/>
      <c r="F261" s="364"/>
      <c r="G261" s="365"/>
      <c r="H261" s="334" t="str">
        <f t="shared" si="2"/>
        <v/>
      </c>
    </row>
    <row r="262" spans="1:8" ht="12.75">
      <c r="A262" s="372"/>
      <c r="B262" s="681" t="s">
        <v>420</v>
      </c>
      <c r="C262" s="681"/>
      <c r="D262" s="373"/>
      <c r="E262" s="370" t="s">
        <v>365</v>
      </c>
      <c r="F262" s="333">
        <v>66</v>
      </c>
      <c r="G262" s="334">
        <v>0</v>
      </c>
      <c r="H262" s="334">
        <f t="shared" si="2"/>
        <v>0</v>
      </c>
    </row>
    <row r="263" spans="1:8" ht="12.75">
      <c r="A263" s="247"/>
      <c r="B263" s="288"/>
      <c r="C263" s="248"/>
      <c r="D263" s="248"/>
      <c r="E263" s="247"/>
      <c r="F263" s="247"/>
      <c r="G263" s="233"/>
      <c r="H263" s="334" t="str">
        <f t="shared" si="2"/>
        <v/>
      </c>
    </row>
    <row r="264" spans="1:8" ht="12.75">
      <c r="A264" s="372">
        <f>1+MAX(A$239:A262)</f>
        <v>50</v>
      </c>
      <c r="B264" s="681" t="s">
        <v>421</v>
      </c>
      <c r="C264" s="681"/>
      <c r="D264" s="681"/>
      <c r="E264" s="247"/>
      <c r="F264" s="247"/>
      <c r="G264" s="233"/>
      <c r="H264" s="334" t="str">
        <f t="shared" si="2"/>
        <v/>
      </c>
    </row>
    <row r="265" spans="1:8" ht="12.75">
      <c r="A265" s="368"/>
      <c r="B265" s="366" t="s">
        <v>353</v>
      </c>
      <c r="C265" s="367" t="s">
        <v>412</v>
      </c>
      <c r="D265" s="315"/>
      <c r="E265" s="363"/>
      <c r="F265" s="364"/>
      <c r="G265" s="365"/>
      <c r="H265" s="334" t="str">
        <f t="shared" si="2"/>
        <v/>
      </c>
    </row>
    <row r="266" spans="1:8" ht="12.75">
      <c r="A266" s="372"/>
      <c r="B266" s="373" t="s">
        <v>422</v>
      </c>
      <c r="C266" s="681" t="s">
        <v>423</v>
      </c>
      <c r="D266" s="681"/>
      <c r="E266" s="370" t="s">
        <v>365</v>
      </c>
      <c r="F266" s="333">
        <v>51</v>
      </c>
      <c r="G266" s="334">
        <v>0</v>
      </c>
      <c r="H266" s="334">
        <f t="shared" si="2"/>
        <v>0</v>
      </c>
    </row>
    <row r="267" spans="1:8" ht="12.75">
      <c r="A267" s="372"/>
      <c r="B267" s="373" t="s">
        <v>424</v>
      </c>
      <c r="C267" s="373" t="s">
        <v>425</v>
      </c>
      <c r="D267" s="373"/>
      <c r="E267" s="370" t="s">
        <v>365</v>
      </c>
      <c r="F267" s="333">
        <v>51</v>
      </c>
      <c r="G267" s="334">
        <v>0</v>
      </c>
      <c r="H267" s="334">
        <f t="shared" si="2"/>
        <v>0</v>
      </c>
    </row>
    <row r="268" spans="1:8" ht="12.75">
      <c r="A268" s="247"/>
      <c r="B268" s="248"/>
      <c r="C268" s="248"/>
      <c r="D268" s="248"/>
      <c r="E268" s="247"/>
      <c r="F268" s="247"/>
      <c r="G268" s="233"/>
      <c r="H268" s="334" t="str">
        <f t="shared" si="2"/>
        <v/>
      </c>
    </row>
    <row r="269" spans="1:8" ht="12.75">
      <c r="A269" s="372">
        <f>1+MAX(A$239:A267)</f>
        <v>51</v>
      </c>
      <c r="B269" s="681" t="s">
        <v>426</v>
      </c>
      <c r="C269" s="681"/>
      <c r="D269" s="681"/>
      <c r="E269" s="363"/>
      <c r="F269" s="364"/>
      <c r="G269" s="365"/>
      <c r="H269" s="334" t="str">
        <f t="shared" si="2"/>
        <v/>
      </c>
    </row>
    <row r="270" spans="1:8" ht="12.75">
      <c r="A270" s="368"/>
      <c r="B270" s="366" t="s">
        <v>353</v>
      </c>
      <c r="C270" s="367" t="s">
        <v>427</v>
      </c>
      <c r="D270" s="315"/>
      <c r="E270" s="315"/>
      <c r="F270" s="368"/>
      <c r="G270" s="365"/>
      <c r="H270" s="334" t="str">
        <f t="shared" si="2"/>
        <v/>
      </c>
    </row>
    <row r="271" spans="1:8" ht="12.75">
      <c r="A271" s="368"/>
      <c r="B271" s="366" t="s">
        <v>327</v>
      </c>
      <c r="C271" s="369" t="s">
        <v>410</v>
      </c>
      <c r="D271" s="315"/>
      <c r="E271" s="370" t="s">
        <v>365</v>
      </c>
      <c r="F271" s="333">
        <v>22</v>
      </c>
      <c r="G271" s="334">
        <v>0</v>
      </c>
      <c r="H271" s="334">
        <f t="shared" si="2"/>
        <v>0</v>
      </c>
    </row>
    <row r="272" spans="1:8" ht="12.75">
      <c r="A272" s="247"/>
      <c r="B272" s="248"/>
      <c r="C272" s="248"/>
      <c r="D272" s="248"/>
      <c r="E272" s="370"/>
      <c r="F272" s="333"/>
      <c r="G272" s="334"/>
      <c r="H272" s="334" t="str">
        <f t="shared" si="2"/>
        <v/>
      </c>
    </row>
    <row r="273" spans="1:8" ht="12.75">
      <c r="A273" s="372">
        <f>1+MAX(A$239:A272)</f>
        <v>52</v>
      </c>
      <c r="B273" s="681" t="s">
        <v>428</v>
      </c>
      <c r="C273" s="681"/>
      <c r="D273" s="681"/>
      <c r="E273" s="247"/>
      <c r="F273" s="247"/>
      <c r="G273" s="233"/>
      <c r="H273" s="334" t="str">
        <f t="shared" si="2"/>
        <v/>
      </c>
    </row>
    <row r="274" spans="1:8" ht="12.75">
      <c r="A274" s="368"/>
      <c r="B274" s="366" t="s">
        <v>353</v>
      </c>
      <c r="C274" s="367" t="s">
        <v>427</v>
      </c>
      <c r="D274" s="315"/>
      <c r="E274" s="363"/>
      <c r="F274" s="364"/>
      <c r="G274" s="365"/>
      <c r="H274" s="334" t="str">
        <f t="shared" si="2"/>
        <v/>
      </c>
    </row>
    <row r="275" spans="1:8" ht="12.75">
      <c r="A275" s="368"/>
      <c r="B275" s="366" t="s">
        <v>327</v>
      </c>
      <c r="C275" s="369" t="s">
        <v>410</v>
      </c>
      <c r="D275" s="315"/>
      <c r="E275" s="370" t="s">
        <v>365</v>
      </c>
      <c r="F275" s="333">
        <v>22</v>
      </c>
      <c r="G275" s="334">
        <v>0</v>
      </c>
      <c r="H275" s="334">
        <f t="shared" si="2"/>
        <v>0</v>
      </c>
    </row>
    <row r="276" spans="1:8" ht="15">
      <c r="A276" s="308"/>
      <c r="B276" s="309"/>
      <c r="C276" s="309"/>
      <c r="D276" s="310"/>
      <c r="E276" s="311"/>
      <c r="F276" s="308"/>
      <c r="G276" s="312"/>
      <c r="H276" s="312"/>
    </row>
    <row r="277" spans="1:8" ht="12.75">
      <c r="A277" s="372">
        <f>1+MAX(A$239:A276)</f>
        <v>53</v>
      </c>
      <c r="B277" s="681" t="s">
        <v>429</v>
      </c>
      <c r="C277" s="681"/>
      <c r="D277" s="681"/>
      <c r="E277" s="363"/>
      <c r="F277" s="364"/>
      <c r="G277" s="365"/>
      <c r="H277" s="365"/>
    </row>
    <row r="278" spans="1:8" ht="12.75">
      <c r="A278" s="315"/>
      <c r="B278" s="369" t="s">
        <v>353</v>
      </c>
      <c r="C278" s="367" t="s">
        <v>430</v>
      </c>
      <c r="D278" s="315"/>
      <c r="E278" s="363"/>
      <c r="F278" s="364"/>
      <c r="G278" s="365"/>
      <c r="H278" s="365"/>
    </row>
    <row r="279" spans="1:8" ht="12.75">
      <c r="A279" s="315"/>
      <c r="B279" s="369" t="s">
        <v>431</v>
      </c>
      <c r="C279" s="367" t="s">
        <v>432</v>
      </c>
      <c r="D279" s="315"/>
      <c r="E279" s="370" t="s">
        <v>365</v>
      </c>
      <c r="F279" s="333">
        <v>22</v>
      </c>
      <c r="G279" s="334">
        <v>0</v>
      </c>
      <c r="H279" s="233">
        <f>IF(F279="","",F279*G279)</f>
        <v>0</v>
      </c>
    </row>
    <row r="280" spans="1:8" ht="12.75">
      <c r="A280" s="247"/>
      <c r="B280" s="248"/>
      <c r="C280" s="248"/>
      <c r="D280" s="248"/>
      <c r="E280" s="370"/>
      <c r="F280" s="333"/>
      <c r="G280" s="334"/>
      <c r="H280" s="334" t="str">
        <f>IF(F280="","",F280*G280)</f>
        <v/>
      </c>
    </row>
    <row r="281" spans="1:8" ht="12.75">
      <c r="A281" s="372">
        <f>1+MAX(A$239:A280)</f>
        <v>54</v>
      </c>
      <c r="B281" s="681" t="s">
        <v>428</v>
      </c>
      <c r="C281" s="681"/>
      <c r="D281" s="681"/>
      <c r="E281" s="247"/>
      <c r="F281" s="247"/>
      <c r="G281" s="233"/>
      <c r="H281" s="334" t="str">
        <f>IF(F281="","",F281*G281)</f>
        <v/>
      </c>
    </row>
    <row r="282" spans="1:8" ht="12.75">
      <c r="A282" s="315"/>
      <c r="B282" s="366" t="s">
        <v>353</v>
      </c>
      <c r="C282" s="367" t="s">
        <v>427</v>
      </c>
      <c r="D282" s="315"/>
      <c r="E282" s="363"/>
      <c r="F282" s="364"/>
      <c r="G282" s="365"/>
      <c r="H282" s="334" t="str">
        <f>IF(F282="","",F282*G282)</f>
        <v/>
      </c>
    </row>
    <row r="283" spans="1:8" ht="12.75">
      <c r="A283" s="315"/>
      <c r="B283" s="366" t="s">
        <v>327</v>
      </c>
      <c r="C283" s="369" t="s">
        <v>410</v>
      </c>
      <c r="D283" s="315"/>
      <c r="E283" s="370" t="s">
        <v>365</v>
      </c>
      <c r="F283" s="333">
        <v>4</v>
      </c>
      <c r="G283" s="334">
        <v>0</v>
      </c>
      <c r="H283" s="334">
        <f>IF(F283="","",F283*G283)</f>
        <v>0</v>
      </c>
    </row>
    <row r="284" spans="1:8" ht="12.75">
      <c r="A284" s="343"/>
      <c r="B284" s="687"/>
      <c r="C284" s="687"/>
      <c r="D284" s="687"/>
      <c r="E284" s="374"/>
      <c r="F284" s="332"/>
      <c r="G284" s="334"/>
      <c r="H284" s="334"/>
    </row>
    <row r="285" spans="1:8" ht="12.75">
      <c r="A285" s="335">
        <f>1+MAX(A$239:A284)</f>
        <v>55</v>
      </c>
      <c r="B285" s="681" t="s">
        <v>433</v>
      </c>
      <c r="C285" s="681"/>
      <c r="D285" s="681"/>
      <c r="E285" s="247"/>
      <c r="F285" s="247"/>
      <c r="G285" s="233"/>
      <c r="H285" s="233" t="str">
        <f>IF(F285="","",F285*G285)</f>
        <v/>
      </c>
    </row>
    <row r="286" spans="1:8" ht="12.75">
      <c r="A286" s="315"/>
      <c r="B286" s="366" t="s">
        <v>353</v>
      </c>
      <c r="C286" s="367" t="s">
        <v>434</v>
      </c>
      <c r="D286" s="315"/>
      <c r="E286" s="363"/>
      <c r="F286" s="364"/>
      <c r="G286" s="365"/>
      <c r="H286" s="365"/>
    </row>
    <row r="287" spans="1:8" ht="12.75">
      <c r="A287" s="315"/>
      <c r="B287" s="366" t="s">
        <v>271</v>
      </c>
      <c r="C287" s="369" t="s">
        <v>435</v>
      </c>
      <c r="D287" s="315"/>
      <c r="E287" s="315"/>
      <c r="F287" s="368"/>
      <c r="G287" s="365"/>
      <c r="H287" s="365"/>
    </row>
    <row r="288" spans="1:8" ht="12.75">
      <c r="A288" s="247"/>
      <c r="B288" s="248" t="s">
        <v>436</v>
      </c>
      <c r="C288" s="375" t="s">
        <v>437</v>
      </c>
      <c r="D288" s="248"/>
      <c r="E288" s="247" t="s">
        <v>438</v>
      </c>
      <c r="F288" s="258">
        <v>65</v>
      </c>
      <c r="G288" s="233">
        <v>0</v>
      </c>
      <c r="H288" s="233">
        <f>IF(F288="","",F288*G288)</f>
        <v>0</v>
      </c>
    </row>
    <row r="289" spans="1:8" ht="12.75">
      <c r="A289" s="247"/>
      <c r="B289" s="248"/>
      <c r="C289" s="375" t="s">
        <v>439</v>
      </c>
      <c r="D289" s="248"/>
      <c r="E289" s="247" t="s">
        <v>438</v>
      </c>
      <c r="F289" s="258">
        <v>35</v>
      </c>
      <c r="G289" s="233">
        <v>0</v>
      </c>
      <c r="H289" s="233">
        <f>IF(F289="","",F289*G289)</f>
        <v>0</v>
      </c>
    </row>
    <row r="290" spans="1:8" ht="12.75">
      <c r="A290" s="247"/>
      <c r="B290" s="248"/>
      <c r="C290" s="375" t="s">
        <v>440</v>
      </c>
      <c r="D290" s="248"/>
      <c r="E290" s="247" t="s">
        <v>438</v>
      </c>
      <c r="F290" s="258">
        <v>85</v>
      </c>
      <c r="G290" s="233">
        <v>0</v>
      </c>
      <c r="H290" s="233">
        <f>IF(F290="","",F290*G290)</f>
        <v>0</v>
      </c>
    </row>
    <row r="291" spans="1:8" ht="12.75">
      <c r="A291" s="247"/>
      <c r="B291" s="248"/>
      <c r="C291" s="248"/>
      <c r="D291" s="248"/>
      <c r="E291" s="247"/>
      <c r="F291" s="258"/>
      <c r="G291" s="233"/>
      <c r="H291" s="233" t="str">
        <f>IF(F291="","",F291*G291)</f>
        <v/>
      </c>
    </row>
    <row r="292" spans="1:8" ht="12.75">
      <c r="A292" s="335">
        <f>1+MAX(A$239:A291)</f>
        <v>56</v>
      </c>
      <c r="B292" s="681" t="s">
        <v>441</v>
      </c>
      <c r="C292" s="681"/>
      <c r="D292" s="681"/>
      <c r="E292" s="247"/>
      <c r="F292" s="247"/>
      <c r="G292" s="233"/>
      <c r="H292" s="233" t="str">
        <f>IF(F292="","",F292*G292)</f>
        <v/>
      </c>
    </row>
    <row r="293" spans="1:8" ht="12.75">
      <c r="A293" s="315"/>
      <c r="B293" s="366" t="s">
        <v>353</v>
      </c>
      <c r="C293" s="367" t="s">
        <v>434</v>
      </c>
      <c r="D293" s="315"/>
      <c r="E293" s="363"/>
      <c r="F293" s="364"/>
      <c r="G293" s="365"/>
      <c r="H293" s="365"/>
    </row>
    <row r="294" spans="1:8" ht="12.75">
      <c r="A294" s="315"/>
      <c r="B294" s="366" t="s">
        <v>271</v>
      </c>
      <c r="C294" s="369" t="s">
        <v>435</v>
      </c>
      <c r="D294" s="315"/>
      <c r="E294" s="315"/>
      <c r="F294" s="368"/>
      <c r="G294" s="365"/>
      <c r="H294" s="365"/>
    </row>
    <row r="295" spans="1:8" ht="12.75">
      <c r="A295" s="247"/>
      <c r="B295" s="248" t="s">
        <v>436</v>
      </c>
      <c r="C295" s="375" t="s">
        <v>442</v>
      </c>
      <c r="D295" s="248"/>
      <c r="E295" s="247" t="s">
        <v>438</v>
      </c>
      <c r="F295" s="258">
        <v>10</v>
      </c>
      <c r="G295" s="233">
        <v>0</v>
      </c>
      <c r="H295" s="233">
        <f>IF(F295="","",F295*G295)</f>
        <v>0</v>
      </c>
    </row>
    <row r="296" spans="1:8" ht="12.75">
      <c r="A296" s="247"/>
      <c r="B296" s="248"/>
      <c r="C296" s="375"/>
      <c r="D296" s="248"/>
      <c r="E296" s="247"/>
      <c r="F296" s="258"/>
      <c r="G296" s="233"/>
      <c r="H296" s="233"/>
    </row>
    <row r="297" spans="1:8" ht="12.75">
      <c r="A297" s="335">
        <f>1+MAX(A$239:A296)</f>
        <v>57</v>
      </c>
      <c r="B297" s="681" t="s">
        <v>443</v>
      </c>
      <c r="C297" s="681"/>
      <c r="D297" s="681"/>
      <c r="E297" s="247"/>
      <c r="F297" s="258"/>
      <c r="G297" s="233"/>
      <c r="H297" s="233" t="str">
        <f>IF(F297="","",F297*G297)</f>
        <v/>
      </c>
    </row>
    <row r="298" spans="1:8" ht="12.75">
      <c r="A298" s="247"/>
      <c r="B298" s="248" t="s">
        <v>436</v>
      </c>
      <c r="C298" s="375" t="s">
        <v>444</v>
      </c>
      <c r="D298" s="248"/>
      <c r="E298" s="247" t="s">
        <v>438</v>
      </c>
      <c r="F298" s="258">
        <v>10</v>
      </c>
      <c r="G298" s="233">
        <v>0</v>
      </c>
      <c r="H298" s="233">
        <f>IF(F298="","",F298*G298)</f>
        <v>0</v>
      </c>
    </row>
    <row r="299" spans="1:8" ht="12.75">
      <c r="A299" s="247"/>
      <c r="B299" s="288"/>
      <c r="C299" s="248"/>
      <c r="D299" s="248"/>
      <c r="E299" s="247"/>
      <c r="F299" s="258"/>
      <c r="G299" s="233"/>
      <c r="H299" s="233"/>
    </row>
    <row r="300" spans="1:8" ht="12.75">
      <c r="A300" s="335">
        <f>1+MAX(A$239:A299)</f>
        <v>58</v>
      </c>
      <c r="B300" s="681" t="s">
        <v>445</v>
      </c>
      <c r="C300" s="681"/>
      <c r="D300" s="681"/>
      <c r="E300" s="247"/>
      <c r="F300" s="258"/>
      <c r="G300" s="233"/>
      <c r="H300" s="233" t="str">
        <f>IF(F300="","",F300*G300)</f>
        <v/>
      </c>
    </row>
    <row r="301" spans="1:8" ht="12.75">
      <c r="A301" s="372"/>
      <c r="B301" s="366" t="s">
        <v>353</v>
      </c>
      <c r="C301" s="367" t="s">
        <v>434</v>
      </c>
      <c r="D301" s="248"/>
      <c r="E301" s="247" t="s">
        <v>265</v>
      </c>
      <c r="F301" s="247">
        <v>1</v>
      </c>
      <c r="G301" s="233">
        <v>0</v>
      </c>
      <c r="H301" s="233">
        <f>IF(F301="","",F301*G301)</f>
        <v>0</v>
      </c>
    </row>
    <row r="302" spans="1:8" ht="12.75">
      <c r="A302" s="247"/>
      <c r="B302" s="248"/>
      <c r="C302" s="248"/>
      <c r="D302" s="248"/>
      <c r="E302" s="247"/>
      <c r="F302" s="258"/>
      <c r="G302" s="233"/>
      <c r="H302" s="233" t="str">
        <f>IF(F302="","",F302*G302)</f>
        <v/>
      </c>
    </row>
    <row r="303" spans="1:8" ht="12.75">
      <c r="A303" s="335">
        <f>1+MAX(A$239:A302)</f>
        <v>59</v>
      </c>
      <c r="B303" s="681" t="s">
        <v>446</v>
      </c>
      <c r="C303" s="681"/>
      <c r="D303" s="681"/>
      <c r="E303" s="247"/>
      <c r="F303" s="247"/>
      <c r="G303" s="247"/>
      <c r="H303" s="376" t="str">
        <f>IF(F303="","",F303*#REF!)</f>
        <v/>
      </c>
    </row>
    <row r="304" spans="1:8" ht="12.75">
      <c r="A304" s="247"/>
      <c r="B304" s="248"/>
      <c r="C304" s="375" t="s">
        <v>447</v>
      </c>
      <c r="D304" s="248"/>
      <c r="E304" s="247" t="s">
        <v>438</v>
      </c>
      <c r="F304" s="258">
        <v>5</v>
      </c>
      <c r="G304" s="376">
        <v>0</v>
      </c>
      <c r="H304" s="376">
        <f>IF(F304="","",F304*G304)</f>
        <v>0</v>
      </c>
    </row>
    <row r="305" spans="1:8" ht="12.75">
      <c r="A305" s="247"/>
      <c r="B305" s="248"/>
      <c r="C305" s="375" t="s">
        <v>448</v>
      </c>
      <c r="D305" s="248"/>
      <c r="E305" s="247" t="s">
        <v>438</v>
      </c>
      <c r="F305" s="258">
        <v>5</v>
      </c>
      <c r="G305" s="376">
        <v>0</v>
      </c>
      <c r="H305" s="376">
        <f>IF(F305="","",F305*G305)</f>
        <v>0</v>
      </c>
    </row>
    <row r="306" spans="1:8" ht="12.75">
      <c r="A306" s="247"/>
      <c r="B306" s="248"/>
      <c r="C306" s="375" t="s">
        <v>449</v>
      </c>
      <c r="D306" s="248"/>
      <c r="E306" s="247" t="s">
        <v>438</v>
      </c>
      <c r="F306" s="258">
        <v>10</v>
      </c>
      <c r="G306" s="376">
        <v>0</v>
      </c>
      <c r="H306" s="376">
        <f>IF(F306="","",F306*G306)</f>
        <v>0</v>
      </c>
    </row>
    <row r="307" spans="1:8" ht="12.75">
      <c r="A307" s="247"/>
      <c r="B307" s="248"/>
      <c r="C307" s="248"/>
      <c r="D307" s="248"/>
      <c r="E307" s="247"/>
      <c r="F307" s="258"/>
      <c r="G307" s="376"/>
      <c r="H307" s="376" t="str">
        <f>IF(F307="","",F307*G307)</f>
        <v/>
      </c>
    </row>
    <row r="308" spans="1:8" ht="12.75">
      <c r="A308" s="335">
        <f>1+MAX(A$239:A307)</f>
        <v>60</v>
      </c>
      <c r="B308" s="681" t="s">
        <v>450</v>
      </c>
      <c r="C308" s="681"/>
      <c r="D308" s="681"/>
      <c r="E308" s="247" t="s">
        <v>265</v>
      </c>
      <c r="F308" s="247">
        <v>1</v>
      </c>
      <c r="G308" s="233">
        <v>0</v>
      </c>
      <c r="H308" s="233">
        <f>IF(F308="","",F308*G308)</f>
        <v>0</v>
      </c>
    </row>
    <row r="309" spans="1:8" ht="12.75">
      <c r="A309" s="247"/>
      <c r="B309" s="288"/>
      <c r="C309" s="248"/>
      <c r="D309" s="248"/>
      <c r="E309" s="247"/>
      <c r="F309" s="247"/>
      <c r="G309" s="376"/>
      <c r="H309" s="376"/>
    </row>
    <row r="310" spans="1:8" ht="12.75">
      <c r="A310" s="335">
        <f>1+MAX(A$239:A309)</f>
        <v>61</v>
      </c>
      <c r="B310" s="681" t="s">
        <v>451</v>
      </c>
      <c r="C310" s="681"/>
      <c r="D310" s="681"/>
      <c r="E310" s="247" t="s">
        <v>265</v>
      </c>
      <c r="F310" s="249">
        <v>1</v>
      </c>
      <c r="G310" s="233">
        <v>0</v>
      </c>
      <c r="H310" s="233">
        <f>IF(F310="","",F310*G310)</f>
        <v>0</v>
      </c>
    </row>
    <row r="311" spans="1:8" ht="12.75">
      <c r="A311" s="372"/>
      <c r="B311" s="261"/>
      <c r="C311" s="261"/>
      <c r="D311" s="261"/>
      <c r="E311" s="247"/>
      <c r="F311" s="249"/>
      <c r="G311" s="233"/>
      <c r="H311" s="233"/>
    </row>
    <row r="312" spans="1:8" ht="12.75">
      <c r="A312" s="335">
        <f>1+MAX(A$239:A311)</f>
        <v>62</v>
      </c>
      <c r="B312" s="681" t="s">
        <v>452</v>
      </c>
      <c r="C312" s="681"/>
      <c r="D312" s="681"/>
      <c r="E312" s="247" t="s">
        <v>265</v>
      </c>
      <c r="F312" s="249">
        <v>1</v>
      </c>
      <c r="G312" s="233">
        <v>0</v>
      </c>
      <c r="H312" s="233">
        <f>IF(F312="","",F312*G312)</f>
        <v>0</v>
      </c>
    </row>
    <row r="313" spans="1:8" ht="12.75">
      <c r="A313" s="262"/>
      <c r="B313" s="261"/>
      <c r="C313" s="261"/>
      <c r="D313" s="261"/>
      <c r="E313" s="247"/>
      <c r="F313" s="249"/>
      <c r="G313" s="233"/>
      <c r="H313" s="233"/>
    </row>
    <row r="314" spans="1:8" ht="12.75">
      <c r="A314" s="335">
        <f>1+MAX(A$239:A313)</f>
        <v>63</v>
      </c>
      <c r="B314" s="681" t="s">
        <v>453</v>
      </c>
      <c r="C314" s="681"/>
      <c r="D314" s="681"/>
      <c r="E314" s="247" t="s">
        <v>265</v>
      </c>
      <c r="F314" s="249">
        <v>1</v>
      </c>
      <c r="G314" s="377">
        <v>0</v>
      </c>
      <c r="H314" s="233">
        <f>IF(F314="","",F314*G314)</f>
        <v>0</v>
      </c>
    </row>
    <row r="315" spans="1:8" ht="12.75">
      <c r="A315" s="335"/>
      <c r="B315" s="261"/>
      <c r="C315" s="261"/>
      <c r="D315" s="261"/>
      <c r="E315" s="230"/>
      <c r="F315" s="230"/>
      <c r="G315" s="377">
        <v>0</v>
      </c>
      <c r="H315" s="233"/>
    </row>
    <row r="316" spans="1:8" ht="12.75">
      <c r="A316" s="335">
        <f>1+MAX(A$239:A315)</f>
        <v>64</v>
      </c>
      <c r="B316" s="681" t="s">
        <v>300</v>
      </c>
      <c r="C316" s="681"/>
      <c r="D316" s="681"/>
      <c r="E316" s="247" t="s">
        <v>265</v>
      </c>
      <c r="F316" s="249">
        <v>1</v>
      </c>
      <c r="G316" s="233">
        <v>0</v>
      </c>
      <c r="H316" s="233">
        <f>IF(F316="","",F316*G316)</f>
        <v>0</v>
      </c>
    </row>
    <row r="317" spans="1:8" ht="12.75">
      <c r="A317" s="265"/>
      <c r="B317" s="378"/>
      <c r="C317" s="378"/>
      <c r="D317" s="378"/>
      <c r="E317" s="265"/>
      <c r="F317" s="265"/>
      <c r="G317" s="267"/>
      <c r="H317" s="267"/>
    </row>
    <row r="318" spans="1:8" ht="12.75">
      <c r="A318" s="247"/>
      <c r="B318" s="252"/>
      <c r="C318" s="252"/>
      <c r="D318" s="252"/>
      <c r="E318" s="249"/>
      <c r="F318" s="249"/>
      <c r="G318" s="251"/>
      <c r="H318" s="251"/>
    </row>
    <row r="319" spans="1:8" ht="12.75">
      <c r="A319" s="242" t="str">
        <f>A179</f>
        <v>5.2.</v>
      </c>
      <c r="B319" s="243" t="str">
        <f>B179</f>
        <v>INSTALACIJA CENTRALNOG GRIJANJA</v>
      </c>
      <c r="C319" s="248"/>
      <c r="D319" s="247"/>
      <c r="E319" s="247"/>
      <c r="F319" s="247"/>
      <c r="G319" s="271" t="s">
        <v>266</v>
      </c>
      <c r="H319" s="271">
        <f>SUM(H184:H316)</f>
        <v>0</v>
      </c>
    </row>
    <row r="320" spans="1:8" ht="12.75">
      <c r="A320" s="242"/>
      <c r="B320" s="243"/>
      <c r="C320" s="248"/>
      <c r="D320" s="247"/>
      <c r="E320" s="247"/>
      <c r="F320" s="247"/>
      <c r="G320" s="271"/>
      <c r="H320" s="271"/>
    </row>
    <row r="321" spans="1:8" ht="12.75">
      <c r="A321" s="242"/>
      <c r="B321" s="243"/>
      <c r="C321" s="248"/>
      <c r="D321" s="247"/>
      <c r="E321" s="247"/>
      <c r="F321" s="247"/>
      <c r="G321" s="271"/>
      <c r="H321" s="271"/>
    </row>
    <row r="322" spans="1:8" ht="15">
      <c r="A322" s="379" t="s">
        <v>454</v>
      </c>
      <c r="B322" s="380" t="s">
        <v>455</v>
      </c>
      <c r="C322" s="380"/>
      <c r="D322" s="381"/>
      <c r="E322" s="382"/>
      <c r="F322" s="383"/>
      <c r="G322" s="384"/>
      <c r="H322" s="385"/>
    </row>
    <row r="323" spans="1:8" ht="15">
      <c r="A323" s="386"/>
      <c r="B323" s="387"/>
      <c r="C323" s="387"/>
      <c r="D323" s="388"/>
      <c r="E323" s="389"/>
      <c r="F323" s="386"/>
      <c r="G323" s="390"/>
      <c r="H323" s="390"/>
    </row>
    <row r="324" spans="1:8" ht="12.75">
      <c r="A324" s="391">
        <f>1+MAX(A$239:A323)</f>
        <v>65</v>
      </c>
      <c r="B324" s="683" t="s">
        <v>456</v>
      </c>
      <c r="C324" s="683"/>
      <c r="D324" s="683"/>
      <c r="E324" s="392"/>
      <c r="F324" s="392"/>
      <c r="G324" s="393"/>
      <c r="H324" s="394"/>
    </row>
    <row r="325" spans="1:8" ht="12.75">
      <c r="A325" s="391"/>
      <c r="B325" s="395"/>
      <c r="C325" s="395"/>
      <c r="D325" s="395"/>
      <c r="E325" s="392"/>
      <c r="F325" s="392"/>
      <c r="G325" s="393"/>
      <c r="H325" s="394"/>
    </row>
    <row r="326" spans="1:8" ht="12.75">
      <c r="A326" s="391"/>
      <c r="B326" s="396" t="s">
        <v>457</v>
      </c>
      <c r="C326" s="397"/>
      <c r="D326" s="685" t="s">
        <v>458</v>
      </c>
      <c r="E326" s="685"/>
      <c r="F326" s="392"/>
      <c r="G326" s="393"/>
      <c r="H326" s="394"/>
    </row>
    <row r="327" spans="1:8" ht="12.75">
      <c r="A327" s="391"/>
      <c r="B327" s="396" t="s">
        <v>459</v>
      </c>
      <c r="C327" s="397"/>
      <c r="D327" s="686">
        <v>5</v>
      </c>
      <c r="E327" s="686"/>
      <c r="F327" s="392"/>
      <c r="G327" s="393"/>
      <c r="H327" s="394"/>
    </row>
    <row r="328" spans="1:8" ht="12.75">
      <c r="A328" s="391"/>
      <c r="B328" s="396" t="s">
        <v>460</v>
      </c>
      <c r="C328" s="397"/>
      <c r="D328" s="398" t="s">
        <v>461</v>
      </c>
      <c r="E328" s="399" t="s">
        <v>462</v>
      </c>
      <c r="F328" s="392"/>
      <c r="G328" s="393"/>
      <c r="H328" s="394"/>
    </row>
    <row r="329" spans="1:8" ht="13.5">
      <c r="A329" s="391"/>
      <c r="B329" s="396" t="s">
        <v>463</v>
      </c>
      <c r="C329" s="400"/>
      <c r="D329" s="398" t="s">
        <v>464</v>
      </c>
      <c r="E329" s="399" t="s">
        <v>465</v>
      </c>
      <c r="F329" s="392"/>
      <c r="G329" s="393"/>
      <c r="H329" s="394"/>
    </row>
    <row r="330" spans="1:8" ht="13.5">
      <c r="A330" s="391"/>
      <c r="B330" s="396" t="s">
        <v>466</v>
      </c>
      <c r="C330" s="400"/>
      <c r="D330" s="398" t="s">
        <v>467</v>
      </c>
      <c r="E330" s="399" t="s">
        <v>465</v>
      </c>
      <c r="F330" s="392"/>
      <c r="G330" s="393"/>
      <c r="H330" s="394"/>
    </row>
    <row r="331" spans="1:8" ht="13.5">
      <c r="A331" s="392"/>
      <c r="B331" s="396" t="s">
        <v>468</v>
      </c>
      <c r="C331" s="400"/>
      <c r="D331" s="398" t="s">
        <v>469</v>
      </c>
      <c r="E331" s="399" t="s">
        <v>470</v>
      </c>
      <c r="F331" s="392"/>
      <c r="G331" s="401"/>
      <c r="H331" s="401"/>
    </row>
    <row r="332" spans="1:8" ht="12.75">
      <c r="A332" s="392"/>
      <c r="B332" s="396" t="s">
        <v>471</v>
      </c>
      <c r="C332" s="397"/>
      <c r="D332" s="398" t="s">
        <v>472</v>
      </c>
      <c r="E332" s="399" t="s">
        <v>470</v>
      </c>
      <c r="F332" s="392"/>
      <c r="G332" s="401"/>
      <c r="H332" s="401"/>
    </row>
    <row r="333" spans="1:8" ht="12.75">
      <c r="A333" s="392"/>
      <c r="B333" s="396" t="s">
        <v>473</v>
      </c>
      <c r="C333" s="402"/>
      <c r="D333" s="398" t="s">
        <v>474</v>
      </c>
      <c r="E333" s="403"/>
      <c r="F333" s="392"/>
      <c r="G333" s="401"/>
      <c r="H333" s="401"/>
    </row>
    <row r="334" spans="1:8" ht="12.75">
      <c r="A334" s="392"/>
      <c r="B334" s="396" t="s">
        <v>475</v>
      </c>
      <c r="C334" s="402"/>
      <c r="D334" s="398" t="s">
        <v>476</v>
      </c>
      <c r="E334" s="403" t="s">
        <v>477</v>
      </c>
      <c r="F334" s="392"/>
      <c r="G334" s="401"/>
      <c r="H334" s="401"/>
    </row>
    <row r="335" spans="1:8" ht="12.75">
      <c r="A335" s="392"/>
      <c r="B335" s="396" t="s">
        <v>478</v>
      </c>
      <c r="C335" s="402"/>
      <c r="D335" s="398" t="s">
        <v>479</v>
      </c>
      <c r="E335" s="403" t="s">
        <v>477</v>
      </c>
      <c r="F335" s="392"/>
      <c r="G335" s="401"/>
      <c r="H335" s="401"/>
    </row>
    <row r="336" spans="1:8" ht="12.75">
      <c r="A336" s="392"/>
      <c r="B336" s="404"/>
      <c r="C336" s="404"/>
      <c r="D336" s="405"/>
      <c r="E336" s="406"/>
      <c r="F336" s="407"/>
      <c r="G336" s="408"/>
      <c r="H336" s="409"/>
    </row>
    <row r="337" spans="1:8" ht="12.75">
      <c r="A337" s="392"/>
      <c r="B337" s="404"/>
      <c r="C337" s="404"/>
      <c r="D337" s="404"/>
      <c r="E337" s="410" t="s">
        <v>265</v>
      </c>
      <c r="F337" s="410">
        <v>1</v>
      </c>
      <c r="G337" s="411">
        <v>0</v>
      </c>
      <c r="H337" s="412">
        <f>IF(F337="","",F337*G337)</f>
        <v>0</v>
      </c>
    </row>
    <row r="338" spans="1:8" ht="12.75">
      <c r="A338" s="392"/>
      <c r="B338" s="404"/>
      <c r="C338" s="404"/>
      <c r="D338" s="404"/>
      <c r="E338" s="410"/>
      <c r="F338" s="410"/>
      <c r="G338" s="411"/>
      <c r="H338" s="412"/>
    </row>
    <row r="339" spans="1:8" ht="12.75">
      <c r="A339" s="391">
        <f>1+MAX(A$239:A338)</f>
        <v>66</v>
      </c>
      <c r="B339" s="683" t="s">
        <v>456</v>
      </c>
      <c r="C339" s="683"/>
      <c r="D339" s="683"/>
      <c r="E339" s="392"/>
      <c r="F339" s="392"/>
      <c r="G339" s="393"/>
      <c r="H339" s="394"/>
    </row>
    <row r="340" spans="1:8" ht="12.75">
      <c r="A340" s="391"/>
      <c r="B340" s="395"/>
      <c r="C340" s="395"/>
      <c r="D340" s="395"/>
      <c r="E340" s="392"/>
      <c r="F340" s="392"/>
      <c r="G340" s="393"/>
      <c r="H340" s="394"/>
    </row>
    <row r="341" spans="1:8" ht="13.5">
      <c r="A341" s="391"/>
      <c r="B341" s="396" t="s">
        <v>457</v>
      </c>
      <c r="C341" s="397"/>
      <c r="D341" s="685" t="s">
        <v>480</v>
      </c>
      <c r="E341" s="685"/>
      <c r="F341" s="392"/>
      <c r="G341" s="413"/>
      <c r="H341" s="394"/>
    </row>
    <row r="342" spans="1:8" ht="12.75">
      <c r="A342" s="391"/>
      <c r="B342" s="396" t="s">
        <v>459</v>
      </c>
      <c r="C342" s="397"/>
      <c r="D342" s="686">
        <v>3</v>
      </c>
      <c r="E342" s="686"/>
      <c r="F342" s="392"/>
      <c r="G342" s="393"/>
      <c r="H342" s="394"/>
    </row>
    <row r="343" spans="1:8" ht="12.75">
      <c r="A343" s="391"/>
      <c r="B343" s="396" t="s">
        <v>460</v>
      </c>
      <c r="C343" s="397"/>
      <c r="D343" s="398" t="s">
        <v>461</v>
      </c>
      <c r="E343" s="399" t="s">
        <v>462</v>
      </c>
      <c r="F343" s="392"/>
      <c r="G343" s="393"/>
      <c r="H343" s="394"/>
    </row>
    <row r="344" spans="1:8" ht="13.5">
      <c r="A344" s="391"/>
      <c r="B344" s="396" t="s">
        <v>463</v>
      </c>
      <c r="C344" s="400"/>
      <c r="D344" s="398" t="s">
        <v>481</v>
      </c>
      <c r="E344" s="399" t="s">
        <v>465</v>
      </c>
      <c r="F344" s="392"/>
      <c r="G344" s="393"/>
      <c r="H344" s="394"/>
    </row>
    <row r="345" spans="1:8" ht="13.5">
      <c r="A345" s="391"/>
      <c r="B345" s="396" t="s">
        <v>466</v>
      </c>
      <c r="C345" s="400"/>
      <c r="D345" s="398" t="s">
        <v>482</v>
      </c>
      <c r="E345" s="399" t="s">
        <v>465</v>
      </c>
      <c r="F345" s="392"/>
      <c r="G345" s="393"/>
      <c r="H345" s="394"/>
    </row>
    <row r="346" spans="1:8" ht="13.5">
      <c r="A346" s="392"/>
      <c r="B346" s="396" t="s">
        <v>468</v>
      </c>
      <c r="C346" s="400"/>
      <c r="D346" s="398" t="s">
        <v>483</v>
      </c>
      <c r="E346" s="399" t="s">
        <v>470</v>
      </c>
      <c r="F346" s="392"/>
      <c r="G346" s="401"/>
      <c r="H346" s="401"/>
    </row>
    <row r="347" spans="1:8" ht="12.75">
      <c r="A347" s="392"/>
      <c r="B347" s="396" t="s">
        <v>471</v>
      </c>
      <c r="C347" s="397"/>
      <c r="D347" s="398" t="s">
        <v>484</v>
      </c>
      <c r="E347" s="399" t="s">
        <v>470</v>
      </c>
      <c r="F347" s="392"/>
      <c r="G347" s="401"/>
      <c r="H347" s="401"/>
    </row>
    <row r="348" spans="1:8" ht="12.75">
      <c r="A348" s="392"/>
      <c r="B348" s="396" t="s">
        <v>473</v>
      </c>
      <c r="C348" s="402"/>
      <c r="D348" s="398" t="s">
        <v>474</v>
      </c>
      <c r="E348" s="403"/>
      <c r="F348" s="392"/>
      <c r="G348" s="401"/>
      <c r="H348" s="401"/>
    </row>
    <row r="349" spans="1:8" ht="12.75">
      <c r="A349" s="392"/>
      <c r="B349" s="396" t="s">
        <v>475</v>
      </c>
      <c r="C349" s="402"/>
      <c r="D349" s="398" t="s">
        <v>476</v>
      </c>
      <c r="E349" s="403" t="s">
        <v>477</v>
      </c>
      <c r="F349" s="392"/>
      <c r="G349" s="401"/>
      <c r="H349" s="401"/>
    </row>
    <row r="350" spans="1:8" ht="12.75">
      <c r="A350" s="392"/>
      <c r="B350" s="396" t="s">
        <v>478</v>
      </c>
      <c r="C350" s="402"/>
      <c r="D350" s="398" t="s">
        <v>479</v>
      </c>
      <c r="E350" s="403" t="s">
        <v>477</v>
      </c>
      <c r="F350" s="392"/>
      <c r="G350" s="401"/>
      <c r="H350" s="401"/>
    </row>
    <row r="351" spans="1:8" ht="12.75">
      <c r="A351" s="392"/>
      <c r="B351" s="404"/>
      <c r="C351" s="404"/>
      <c r="D351" s="405"/>
      <c r="E351" s="406"/>
      <c r="F351" s="407"/>
      <c r="G351" s="408"/>
      <c r="H351" s="409"/>
    </row>
    <row r="352" spans="1:8" ht="12.75">
      <c r="A352" s="392"/>
      <c r="B352" s="404"/>
      <c r="C352" s="404"/>
      <c r="D352" s="404"/>
      <c r="E352" s="410" t="s">
        <v>265</v>
      </c>
      <c r="F352" s="410">
        <v>1</v>
      </c>
      <c r="G352" s="411">
        <v>0</v>
      </c>
      <c r="H352" s="412">
        <f>IF(F352="","",F352*G352)</f>
        <v>0</v>
      </c>
    </row>
    <row r="353" spans="1:8" ht="12.75">
      <c r="A353" s="392"/>
      <c r="B353" s="404"/>
      <c r="C353" s="404"/>
      <c r="D353" s="404"/>
      <c r="E353" s="410"/>
      <c r="F353" s="410"/>
      <c r="G353" s="411"/>
      <c r="H353" s="412"/>
    </row>
    <row r="354" spans="1:8" ht="12.75">
      <c r="A354" s="391">
        <f>1+MAX(A$239:A353)</f>
        <v>67</v>
      </c>
      <c r="B354" s="683" t="s">
        <v>485</v>
      </c>
      <c r="C354" s="683"/>
      <c r="D354" s="683"/>
      <c r="E354" s="392"/>
      <c r="F354" s="392"/>
      <c r="G354" s="393"/>
      <c r="H354" s="394"/>
    </row>
    <row r="355" spans="1:8" ht="12.75">
      <c r="A355" s="391"/>
      <c r="B355" s="395"/>
      <c r="C355" s="395"/>
      <c r="D355" s="395"/>
      <c r="E355" s="392"/>
      <c r="F355" s="392"/>
      <c r="G355" s="393"/>
      <c r="H355" s="394"/>
    </row>
    <row r="356" spans="1:8" ht="12.75">
      <c r="A356" s="391"/>
      <c r="B356" s="396" t="s">
        <v>486</v>
      </c>
      <c r="C356" s="397"/>
      <c r="D356" s="685" t="s">
        <v>487</v>
      </c>
      <c r="E356" s="685"/>
      <c r="F356" s="392"/>
      <c r="G356" s="393"/>
      <c r="H356" s="394"/>
    </row>
    <row r="357" spans="1:8" ht="12.75">
      <c r="A357" s="391"/>
      <c r="B357" s="396" t="s">
        <v>460</v>
      </c>
      <c r="C357" s="397"/>
      <c r="D357" s="398" t="s">
        <v>461</v>
      </c>
      <c r="E357" s="399" t="s">
        <v>462</v>
      </c>
      <c r="F357" s="392"/>
      <c r="G357" s="393"/>
      <c r="H357" s="394"/>
    </row>
    <row r="358" spans="1:8" ht="13.5">
      <c r="A358" s="391"/>
      <c r="B358" s="396" t="s">
        <v>463</v>
      </c>
      <c r="C358" s="400"/>
      <c r="D358" s="398" t="s">
        <v>488</v>
      </c>
      <c r="E358" s="399" t="s">
        <v>465</v>
      </c>
      <c r="F358" s="392"/>
      <c r="G358" s="393"/>
      <c r="H358" s="394"/>
    </row>
    <row r="359" spans="1:8" ht="13.5">
      <c r="A359" s="391"/>
      <c r="B359" s="396" t="s">
        <v>466</v>
      </c>
      <c r="C359" s="400"/>
      <c r="D359" s="398" t="s">
        <v>489</v>
      </c>
      <c r="E359" s="399" t="s">
        <v>465</v>
      </c>
      <c r="F359" s="392"/>
      <c r="G359" s="393"/>
      <c r="H359" s="394"/>
    </row>
    <row r="360" spans="1:8" ht="12.75">
      <c r="A360" s="392"/>
      <c r="B360" s="396" t="s">
        <v>468</v>
      </c>
      <c r="C360" s="397"/>
      <c r="D360" s="398">
        <v>6.35</v>
      </c>
      <c r="E360" s="399" t="s">
        <v>470</v>
      </c>
      <c r="F360" s="392"/>
      <c r="G360" s="401"/>
      <c r="H360" s="401"/>
    </row>
    <row r="361" spans="1:8" ht="12.75">
      <c r="A361" s="392"/>
      <c r="B361" s="396" t="s">
        <v>471</v>
      </c>
      <c r="C361" s="397"/>
      <c r="D361" s="398">
        <v>9.52</v>
      </c>
      <c r="E361" s="399" t="s">
        <v>470</v>
      </c>
      <c r="F361" s="392"/>
      <c r="G361" s="401"/>
      <c r="H361" s="401"/>
    </row>
    <row r="362" spans="1:8" ht="12.75">
      <c r="A362" s="392"/>
      <c r="B362" s="396" t="s">
        <v>473</v>
      </c>
      <c r="C362" s="402"/>
      <c r="D362" s="398" t="s">
        <v>474</v>
      </c>
      <c r="E362" s="403"/>
      <c r="F362" s="392"/>
      <c r="G362" s="401"/>
      <c r="H362" s="401"/>
    </row>
    <row r="363" spans="1:8" ht="12.75">
      <c r="A363" s="392"/>
      <c r="B363" s="404"/>
      <c r="C363" s="404"/>
      <c r="D363" s="405"/>
      <c r="E363" s="406"/>
      <c r="F363" s="407"/>
      <c r="G363" s="408"/>
      <c r="H363" s="409"/>
    </row>
    <row r="364" spans="1:8" ht="12.75">
      <c r="A364" s="392"/>
      <c r="B364" s="404"/>
      <c r="C364" s="404"/>
      <c r="D364" s="404"/>
      <c r="E364" s="410" t="s">
        <v>265</v>
      </c>
      <c r="F364" s="410">
        <v>4</v>
      </c>
      <c r="G364" s="411">
        <v>0</v>
      </c>
      <c r="H364" s="412">
        <f>IF(F364="","",F364*G364)</f>
        <v>0</v>
      </c>
    </row>
    <row r="365" spans="1:8" ht="12.75">
      <c r="A365" s="392"/>
      <c r="B365" s="404"/>
      <c r="C365" s="404"/>
      <c r="D365" s="404"/>
      <c r="E365" s="410"/>
      <c r="F365" s="410"/>
      <c r="G365" s="411"/>
      <c r="H365" s="412"/>
    </row>
    <row r="366" spans="1:8" ht="12.75">
      <c r="A366" s="391">
        <f>1+MAX(A$239:A365)</f>
        <v>68</v>
      </c>
      <c r="B366" s="683" t="s">
        <v>490</v>
      </c>
      <c r="C366" s="683"/>
      <c r="D366" s="683"/>
      <c r="E366" s="410" t="s">
        <v>265</v>
      </c>
      <c r="F366" s="410">
        <v>4</v>
      </c>
      <c r="G366" s="411">
        <v>0</v>
      </c>
      <c r="H366" s="412">
        <f>IF(F366="","",F366*G366)</f>
        <v>0</v>
      </c>
    </row>
    <row r="367" spans="1:8" ht="12.75">
      <c r="A367" s="392"/>
      <c r="B367" s="404"/>
      <c r="C367" s="404"/>
      <c r="D367" s="405"/>
      <c r="E367" s="410"/>
      <c r="F367" s="410"/>
      <c r="G367" s="411"/>
      <c r="H367" s="412"/>
    </row>
    <row r="368" spans="1:8" ht="12.75">
      <c r="A368" s="392"/>
      <c r="B368" s="404"/>
      <c r="C368" s="404"/>
      <c r="D368" s="404"/>
      <c r="E368" s="410"/>
      <c r="F368" s="410"/>
      <c r="G368" s="411"/>
      <c r="H368" s="412"/>
    </row>
    <row r="369" spans="1:8" ht="12.75">
      <c r="A369" s="391">
        <f>1+MAX(A$239:A368)</f>
        <v>69</v>
      </c>
      <c r="B369" s="683" t="s">
        <v>491</v>
      </c>
      <c r="C369" s="683"/>
      <c r="D369" s="683"/>
      <c r="E369" s="392"/>
      <c r="F369" s="392"/>
      <c r="G369" s="393"/>
      <c r="H369" s="394"/>
    </row>
    <row r="370" spans="1:8" ht="12.75">
      <c r="A370" s="391"/>
      <c r="B370" s="395"/>
      <c r="C370" s="395"/>
      <c r="D370" s="395"/>
      <c r="E370" s="392"/>
      <c r="F370" s="392"/>
      <c r="G370" s="393"/>
      <c r="H370" s="394"/>
    </row>
    <row r="371" spans="1:8" ht="12.75">
      <c r="A371" s="391"/>
      <c r="B371" s="396" t="s">
        <v>486</v>
      </c>
      <c r="C371" s="397"/>
      <c r="D371" s="685" t="s">
        <v>492</v>
      </c>
      <c r="E371" s="685"/>
      <c r="F371" s="392"/>
      <c r="G371" s="393"/>
      <c r="H371" s="394"/>
    </row>
    <row r="372" spans="1:8" ht="12.75">
      <c r="A372" s="391"/>
      <c r="B372" s="396" t="s">
        <v>460</v>
      </c>
      <c r="C372" s="397"/>
      <c r="D372" s="398" t="s">
        <v>461</v>
      </c>
      <c r="E372" s="399" t="s">
        <v>462</v>
      </c>
      <c r="F372" s="392"/>
      <c r="G372" s="393"/>
      <c r="H372" s="394"/>
    </row>
    <row r="373" spans="1:8" ht="13.5">
      <c r="A373" s="391"/>
      <c r="B373" s="396" t="s">
        <v>463</v>
      </c>
      <c r="C373" s="400"/>
      <c r="D373" s="398" t="s">
        <v>493</v>
      </c>
      <c r="E373" s="399" t="s">
        <v>465</v>
      </c>
      <c r="F373" s="392"/>
      <c r="G373" s="393"/>
      <c r="H373" s="394"/>
    </row>
    <row r="374" spans="1:8" ht="13.5">
      <c r="A374" s="391"/>
      <c r="B374" s="396" t="s">
        <v>466</v>
      </c>
      <c r="C374" s="400"/>
      <c r="D374" s="398" t="s">
        <v>494</v>
      </c>
      <c r="E374" s="399" t="s">
        <v>465</v>
      </c>
      <c r="F374" s="392"/>
      <c r="G374" s="393"/>
      <c r="H374" s="394"/>
    </row>
    <row r="375" spans="1:8" ht="12.75">
      <c r="A375" s="392"/>
      <c r="B375" s="396" t="s">
        <v>468</v>
      </c>
      <c r="C375" s="397"/>
      <c r="D375" s="398">
        <v>6.35</v>
      </c>
      <c r="E375" s="399" t="s">
        <v>470</v>
      </c>
      <c r="F375" s="392"/>
      <c r="G375" s="401"/>
      <c r="H375" s="401"/>
    </row>
    <row r="376" spans="1:8" ht="12.75">
      <c r="A376" s="392"/>
      <c r="B376" s="396" t="s">
        <v>471</v>
      </c>
      <c r="C376" s="397"/>
      <c r="D376" s="398">
        <v>9.52</v>
      </c>
      <c r="E376" s="399" t="s">
        <v>470</v>
      </c>
      <c r="F376" s="392"/>
      <c r="G376" s="401"/>
      <c r="H376" s="401"/>
    </row>
    <row r="377" spans="1:8" ht="12.75">
      <c r="A377" s="392"/>
      <c r="B377" s="396" t="s">
        <v>473</v>
      </c>
      <c r="C377" s="402"/>
      <c r="D377" s="398" t="s">
        <v>474</v>
      </c>
      <c r="E377" s="403"/>
      <c r="F377" s="392"/>
      <c r="G377" s="401"/>
      <c r="H377" s="401"/>
    </row>
    <row r="378" spans="1:8" ht="12.75">
      <c r="A378" s="392"/>
      <c r="B378" s="404"/>
      <c r="C378" s="404"/>
      <c r="D378" s="405"/>
      <c r="E378" s="406"/>
      <c r="F378" s="407"/>
      <c r="G378" s="408"/>
      <c r="H378" s="409"/>
    </row>
    <row r="379" spans="1:8" ht="12.75">
      <c r="A379" s="392"/>
      <c r="B379" s="404"/>
      <c r="C379" s="404"/>
      <c r="D379" s="404"/>
      <c r="E379" s="410" t="s">
        <v>265</v>
      </c>
      <c r="F379" s="410">
        <v>1</v>
      </c>
      <c r="G379" s="411">
        <v>0</v>
      </c>
      <c r="H379" s="412">
        <f>IF(F379="","",F379*G379)</f>
        <v>0</v>
      </c>
    </row>
    <row r="380" spans="1:8" ht="12.75">
      <c r="A380" s="392"/>
      <c r="B380" s="404"/>
      <c r="C380" s="404"/>
      <c r="D380" s="404"/>
      <c r="E380" s="410"/>
      <c r="F380" s="410"/>
      <c r="G380" s="411"/>
      <c r="H380" s="412"/>
    </row>
    <row r="381" spans="1:8" ht="12.75">
      <c r="A381" s="391">
        <f>1+MAX(A$239:A380)</f>
        <v>70</v>
      </c>
      <c r="B381" s="683" t="s">
        <v>491</v>
      </c>
      <c r="C381" s="683"/>
      <c r="D381" s="683"/>
      <c r="E381" s="392"/>
      <c r="F381" s="392"/>
      <c r="G381" s="393"/>
      <c r="H381" s="394"/>
    </row>
    <row r="382" spans="1:8" ht="12.75">
      <c r="A382" s="391"/>
      <c r="B382" s="395"/>
      <c r="C382" s="395"/>
      <c r="D382" s="395"/>
      <c r="E382" s="392"/>
      <c r="F382" s="392"/>
      <c r="G382" s="393"/>
      <c r="H382" s="394"/>
    </row>
    <row r="383" spans="1:8" ht="12.75">
      <c r="A383" s="391"/>
      <c r="B383" s="396" t="s">
        <v>486</v>
      </c>
      <c r="C383" s="397"/>
      <c r="D383" s="685" t="s">
        <v>495</v>
      </c>
      <c r="E383" s="685"/>
      <c r="F383" s="392"/>
      <c r="G383" s="393"/>
      <c r="H383" s="394"/>
    </row>
    <row r="384" spans="1:8" ht="12.75">
      <c r="A384" s="391"/>
      <c r="B384" s="396" t="s">
        <v>460</v>
      </c>
      <c r="C384" s="397"/>
      <c r="D384" s="398" t="s">
        <v>461</v>
      </c>
      <c r="E384" s="399" t="s">
        <v>462</v>
      </c>
      <c r="F384" s="392"/>
      <c r="G384" s="393"/>
      <c r="H384" s="394"/>
    </row>
    <row r="385" spans="1:8" ht="13.5">
      <c r="A385" s="391"/>
      <c r="B385" s="396" t="s">
        <v>463</v>
      </c>
      <c r="C385" s="400"/>
      <c r="D385" s="398" t="s">
        <v>496</v>
      </c>
      <c r="E385" s="399" t="s">
        <v>465</v>
      </c>
      <c r="F385" s="392"/>
      <c r="G385" s="393"/>
      <c r="H385" s="394"/>
    </row>
    <row r="386" spans="1:8" ht="13.5">
      <c r="A386" s="391"/>
      <c r="B386" s="396" t="s">
        <v>466</v>
      </c>
      <c r="C386" s="400"/>
      <c r="D386" s="398" t="s">
        <v>497</v>
      </c>
      <c r="E386" s="399" t="s">
        <v>465</v>
      </c>
      <c r="F386" s="392"/>
      <c r="G386" s="393"/>
      <c r="H386" s="394"/>
    </row>
    <row r="387" spans="1:8" ht="12.75">
      <c r="A387" s="392"/>
      <c r="B387" s="396" t="s">
        <v>468</v>
      </c>
      <c r="C387" s="397"/>
      <c r="D387" s="398">
        <v>6.35</v>
      </c>
      <c r="E387" s="399" t="s">
        <v>470</v>
      </c>
      <c r="F387" s="392"/>
      <c r="G387" s="401"/>
      <c r="H387" s="401"/>
    </row>
    <row r="388" spans="1:8" ht="12.75">
      <c r="A388" s="392"/>
      <c r="B388" s="396" t="s">
        <v>471</v>
      </c>
      <c r="C388" s="397"/>
      <c r="D388" s="398">
        <v>9.52</v>
      </c>
      <c r="E388" s="399" t="s">
        <v>470</v>
      </c>
      <c r="F388" s="392"/>
      <c r="G388" s="401"/>
      <c r="H388" s="401"/>
    </row>
    <row r="389" spans="1:8" ht="12.75">
      <c r="A389" s="392"/>
      <c r="B389" s="396" t="s">
        <v>473</v>
      </c>
      <c r="C389" s="402"/>
      <c r="D389" s="398" t="s">
        <v>474</v>
      </c>
      <c r="E389" s="403"/>
      <c r="F389" s="392"/>
      <c r="G389" s="401"/>
      <c r="H389" s="401"/>
    </row>
    <row r="390" spans="1:8" ht="12.75">
      <c r="A390" s="392"/>
      <c r="B390" s="404"/>
      <c r="C390" s="404"/>
      <c r="D390" s="405"/>
      <c r="E390" s="406"/>
      <c r="F390" s="407"/>
      <c r="G390" s="408"/>
      <c r="H390" s="409"/>
    </row>
    <row r="391" spans="1:8" ht="12.75">
      <c r="A391" s="392"/>
      <c r="B391" s="404"/>
      <c r="C391" s="404"/>
      <c r="D391" s="404"/>
      <c r="E391" s="410" t="s">
        <v>265</v>
      </c>
      <c r="F391" s="410">
        <v>1</v>
      </c>
      <c r="G391" s="411">
        <v>0</v>
      </c>
      <c r="H391" s="412">
        <f>IF(F391="","",F391*G391)</f>
        <v>0</v>
      </c>
    </row>
    <row r="392" spans="1:8" ht="12.75">
      <c r="A392" s="392"/>
      <c r="B392" s="404"/>
      <c r="C392" s="404"/>
      <c r="D392" s="404"/>
      <c r="E392" s="410"/>
      <c r="F392" s="410"/>
      <c r="G392" s="411"/>
      <c r="H392" s="412"/>
    </row>
    <row r="393" spans="1:8" ht="12.75">
      <c r="A393" s="391">
        <f>1+MAX(A$239:A392)</f>
        <v>71</v>
      </c>
      <c r="B393" s="683" t="s">
        <v>498</v>
      </c>
      <c r="C393" s="683"/>
      <c r="D393" s="683"/>
      <c r="E393" s="414" t="s">
        <v>499</v>
      </c>
      <c r="F393" s="414">
        <v>2</v>
      </c>
      <c r="G393" s="394">
        <v>0</v>
      </c>
      <c r="H393" s="394">
        <f>IF(F393="","",F393*G393)</f>
        <v>0</v>
      </c>
    </row>
    <row r="394" spans="1:8" ht="12.75">
      <c r="A394" s="391"/>
      <c r="B394" s="415"/>
      <c r="C394" s="415"/>
      <c r="D394" s="415"/>
      <c r="E394" s="414"/>
      <c r="F394" s="414"/>
      <c r="G394" s="394"/>
      <c r="H394" s="394"/>
    </row>
    <row r="395" spans="1:8" ht="12.75">
      <c r="A395" s="391">
        <f>1+MAX(A$239:A394)</f>
        <v>72</v>
      </c>
      <c r="B395" s="683" t="s">
        <v>500</v>
      </c>
      <c r="C395" s="683"/>
      <c r="D395" s="683"/>
      <c r="E395" s="392"/>
      <c r="F395" s="392"/>
      <c r="G395" s="393"/>
      <c r="H395" s="394"/>
    </row>
    <row r="396" spans="1:8" ht="12.75">
      <c r="A396" s="391"/>
      <c r="B396" s="416"/>
      <c r="C396" s="416" t="s">
        <v>501</v>
      </c>
      <c r="D396" s="417"/>
      <c r="E396" s="392" t="s">
        <v>438</v>
      </c>
      <c r="F396" s="418">
        <v>90</v>
      </c>
      <c r="G396" s="419">
        <v>0</v>
      </c>
      <c r="H396" s="394">
        <f>IF(F396="","",F396*G396)</f>
        <v>0</v>
      </c>
    </row>
    <row r="397" spans="1:8" ht="12.75">
      <c r="A397" s="391"/>
      <c r="B397" s="416"/>
      <c r="C397" s="416" t="s">
        <v>502</v>
      </c>
      <c r="D397" s="417"/>
      <c r="E397" s="392" t="s">
        <v>438</v>
      </c>
      <c r="F397" s="418">
        <v>90</v>
      </c>
      <c r="G397" s="419">
        <v>0</v>
      </c>
      <c r="H397" s="394">
        <f>IF(F397="","",F397*G397)</f>
        <v>0</v>
      </c>
    </row>
    <row r="398" spans="1:8" ht="12.75">
      <c r="A398" s="392"/>
      <c r="B398" s="416"/>
      <c r="C398" s="416"/>
      <c r="D398" s="417"/>
      <c r="E398" s="392"/>
      <c r="F398" s="392"/>
      <c r="G398" s="419"/>
      <c r="H398" s="419"/>
    </row>
    <row r="399" spans="1:8" ht="12.75">
      <c r="A399" s="391">
        <f>1+MAX(A$239:A398)</f>
        <v>73</v>
      </c>
      <c r="B399" s="683" t="s">
        <v>503</v>
      </c>
      <c r="C399" s="683"/>
      <c r="D399" s="683"/>
      <c r="E399" s="392"/>
      <c r="F399" s="392"/>
      <c r="G399" s="393"/>
      <c r="H399" s="394"/>
    </row>
    <row r="400" spans="1:8" ht="12.75">
      <c r="A400" s="392"/>
      <c r="B400" s="416"/>
      <c r="C400" s="416" t="s">
        <v>504</v>
      </c>
      <c r="D400" s="417"/>
      <c r="E400" s="392" t="s">
        <v>438</v>
      </c>
      <c r="F400" s="418">
        <v>40</v>
      </c>
      <c r="G400" s="419">
        <v>0</v>
      </c>
      <c r="H400" s="394">
        <f>IF(F400="","",F400*G400)</f>
        <v>0</v>
      </c>
    </row>
    <row r="401" spans="1:8" ht="12.75">
      <c r="A401" s="392"/>
      <c r="B401" s="416"/>
      <c r="C401" s="420"/>
      <c r="D401" s="417"/>
      <c r="E401" s="392"/>
      <c r="F401" s="418"/>
      <c r="G401" s="419"/>
      <c r="H401" s="394"/>
    </row>
    <row r="402" spans="1:8" ht="12.75">
      <c r="A402" s="391">
        <f>1+MAX(A$239:A401)</f>
        <v>74</v>
      </c>
      <c r="B402" s="683" t="s">
        <v>505</v>
      </c>
      <c r="C402" s="683"/>
      <c r="D402" s="683"/>
      <c r="E402" s="392"/>
      <c r="F402" s="392"/>
      <c r="G402" s="393"/>
      <c r="H402" s="394"/>
    </row>
    <row r="403" spans="1:8" ht="12.75">
      <c r="A403" s="392"/>
      <c r="B403" s="416"/>
      <c r="C403" s="416" t="s">
        <v>506</v>
      </c>
      <c r="D403" s="417"/>
      <c r="E403" s="392" t="s">
        <v>438</v>
      </c>
      <c r="F403" s="418">
        <v>30</v>
      </c>
      <c r="G403" s="419">
        <v>0</v>
      </c>
      <c r="H403" s="394">
        <f>IF(F403="","",F403*G403)</f>
        <v>0</v>
      </c>
    </row>
    <row r="404" spans="1:8" ht="12.75">
      <c r="A404" s="392"/>
      <c r="B404" s="404"/>
      <c r="C404" s="404"/>
      <c r="D404" s="421"/>
      <c r="E404" s="392"/>
      <c r="F404" s="392"/>
      <c r="G404" s="419"/>
      <c r="H404" s="419"/>
    </row>
    <row r="405" spans="1:8" ht="12.75">
      <c r="A405" s="391">
        <f>1+MAX(A$239:A404)</f>
        <v>75</v>
      </c>
      <c r="B405" s="683" t="s">
        <v>507</v>
      </c>
      <c r="C405" s="683"/>
      <c r="D405" s="683"/>
      <c r="E405" s="392" t="s">
        <v>438</v>
      </c>
      <c r="F405" s="418">
        <v>20</v>
      </c>
      <c r="G405" s="419">
        <v>0</v>
      </c>
      <c r="H405" s="394">
        <f>IF(F405="","",F405*G405)</f>
        <v>0</v>
      </c>
    </row>
    <row r="406" spans="1:8" ht="12.75">
      <c r="A406" s="392"/>
      <c r="B406" s="416"/>
      <c r="C406" s="420"/>
      <c r="D406" s="417"/>
      <c r="E406" s="392"/>
      <c r="F406" s="418"/>
      <c r="G406" s="419"/>
      <c r="H406" s="394"/>
    </row>
    <row r="407" spans="1:8" ht="12.75">
      <c r="A407" s="391">
        <f>1+MAX(A$239:A406)</f>
        <v>76</v>
      </c>
      <c r="B407" s="683" t="s">
        <v>508</v>
      </c>
      <c r="C407" s="683"/>
      <c r="D407" s="683"/>
      <c r="E407" s="414" t="s">
        <v>265</v>
      </c>
      <c r="F407" s="422">
        <v>1</v>
      </c>
      <c r="G407" s="394">
        <v>0</v>
      </c>
      <c r="H407" s="394">
        <f>IF(F407="","",F407*G407)</f>
        <v>0</v>
      </c>
    </row>
    <row r="408" spans="1:8" ht="12.75">
      <c r="A408" s="423"/>
      <c r="B408" s="395"/>
      <c r="C408" s="395"/>
      <c r="D408" s="395"/>
      <c r="E408" s="414"/>
      <c r="F408" s="422"/>
      <c r="G408" s="394"/>
      <c r="H408" s="394"/>
    </row>
    <row r="409" spans="1:8" ht="12.75">
      <c r="A409" s="391">
        <f>1+MAX(A$239:A408)</f>
        <v>77</v>
      </c>
      <c r="B409" s="683" t="s">
        <v>509</v>
      </c>
      <c r="C409" s="683"/>
      <c r="D409" s="683"/>
      <c r="E409" s="414" t="s">
        <v>265</v>
      </c>
      <c r="F409" s="422">
        <v>1</v>
      </c>
      <c r="G409" s="394">
        <v>0</v>
      </c>
      <c r="H409" s="394">
        <f>IF(F409="","",F409*G409)</f>
        <v>0</v>
      </c>
    </row>
    <row r="410" spans="1:8" ht="12.75">
      <c r="A410" s="414"/>
      <c r="B410" s="424"/>
      <c r="C410" s="424"/>
      <c r="D410" s="424"/>
      <c r="E410" s="414"/>
      <c r="F410" s="414"/>
      <c r="G410" s="394"/>
      <c r="H410" s="394" t="str">
        <f>IF(F410="","",F410*G410)</f>
        <v/>
      </c>
    </row>
    <row r="411" spans="1:8" ht="12.75">
      <c r="A411" s="391">
        <f>1+MAX(A$23:A410)</f>
        <v>78</v>
      </c>
      <c r="B411" s="683" t="s">
        <v>510</v>
      </c>
      <c r="C411" s="683"/>
      <c r="D411" s="683"/>
      <c r="E411" s="414" t="s">
        <v>265</v>
      </c>
      <c r="F411" s="422">
        <v>1</v>
      </c>
      <c r="G411" s="393">
        <v>0</v>
      </c>
      <c r="H411" s="394">
        <f>IF(F411="","",F411*G411)</f>
        <v>0</v>
      </c>
    </row>
    <row r="412" spans="1:8" ht="12.75">
      <c r="A412" s="425"/>
      <c r="B412" s="426"/>
      <c r="C412" s="426"/>
      <c r="D412" s="426"/>
      <c r="E412" s="425"/>
      <c r="F412" s="425"/>
      <c r="G412" s="409"/>
      <c r="H412" s="409"/>
    </row>
    <row r="413" spans="1:8" ht="12.75">
      <c r="A413" s="427" t="str">
        <f>A322</f>
        <v>5.3.</v>
      </c>
      <c r="B413" s="428" t="str">
        <f>B322</f>
        <v>INSTALACIJA  KLIMATIZACIJE</v>
      </c>
      <c r="C413" s="427"/>
      <c r="D413" s="427"/>
      <c r="E413" s="427"/>
      <c r="F413" s="427"/>
      <c r="G413" s="429" t="s">
        <v>266</v>
      </c>
      <c r="H413" s="429">
        <f>SUM(H332:H411)</f>
        <v>0</v>
      </c>
    </row>
    <row r="414" spans="1:8" ht="12.75">
      <c r="A414" s="427"/>
      <c r="B414" s="428"/>
      <c r="C414" s="427"/>
      <c r="D414" s="427"/>
      <c r="E414" s="427"/>
      <c r="F414" s="427"/>
      <c r="G414" s="429"/>
      <c r="H414" s="429"/>
    </row>
    <row r="415" spans="1:8" ht="12.75">
      <c r="A415" s="427"/>
      <c r="B415" s="428"/>
      <c r="C415" s="427"/>
      <c r="D415" s="427"/>
      <c r="E415" s="427"/>
      <c r="F415" s="427"/>
      <c r="G415" s="429"/>
      <c r="H415" s="429"/>
    </row>
    <row r="416" spans="1:8" ht="12.75">
      <c r="A416" s="427"/>
      <c r="B416" s="428"/>
      <c r="C416" s="427"/>
      <c r="D416" s="427"/>
      <c r="E416" s="427"/>
      <c r="F416" s="427"/>
      <c r="G416" s="429"/>
      <c r="H416" s="429"/>
    </row>
    <row r="417" spans="1:8" ht="12.75">
      <c r="A417" s="427"/>
      <c r="B417" s="428"/>
      <c r="C417" s="427"/>
      <c r="D417" s="427"/>
      <c r="E417" s="427"/>
      <c r="F417" s="427"/>
      <c r="G417" s="429"/>
      <c r="H417" s="429"/>
    </row>
    <row r="418" spans="1:8" ht="12.75">
      <c r="A418" s="427"/>
      <c r="B418" s="428"/>
      <c r="C418" s="427"/>
      <c r="D418" s="427"/>
      <c r="E418" s="427"/>
      <c r="F418" s="427"/>
      <c r="G418" s="429"/>
      <c r="H418" s="429"/>
    </row>
    <row r="419" spans="1:8" ht="12.75">
      <c r="A419" s="427"/>
      <c r="B419" s="428"/>
      <c r="C419" s="427"/>
      <c r="D419" s="427"/>
      <c r="E419" s="427"/>
      <c r="F419" s="427"/>
      <c r="G419" s="429"/>
      <c r="H419" s="429"/>
    </row>
    <row r="420" spans="1:8" ht="15">
      <c r="A420" s="430"/>
      <c r="B420" s="431"/>
      <c r="C420" s="431"/>
      <c r="D420" s="431"/>
      <c r="E420" s="432"/>
      <c r="F420" s="432"/>
      <c r="G420" s="199"/>
      <c r="H420" s="199"/>
    </row>
    <row r="421" spans="1:8" ht="15">
      <c r="A421" s="433" t="s">
        <v>511</v>
      </c>
      <c r="B421" s="434" t="s">
        <v>512</v>
      </c>
      <c r="C421" s="434"/>
      <c r="D421" s="435"/>
      <c r="E421" s="436"/>
      <c r="F421" s="437"/>
      <c r="G421" s="438"/>
      <c r="H421" s="439"/>
    </row>
    <row r="422" spans="1:8" ht="15">
      <c r="A422" s="440"/>
      <c r="B422" s="441"/>
      <c r="C422" s="441"/>
      <c r="D422" s="442"/>
      <c r="E422" s="443"/>
      <c r="F422" s="440"/>
      <c r="G422" s="444"/>
      <c r="H422" s="444"/>
    </row>
    <row r="423" spans="1:8" ht="15">
      <c r="A423" s="445" t="s">
        <v>513</v>
      </c>
      <c r="B423" s="446" t="s">
        <v>514</v>
      </c>
      <c r="C423" s="447"/>
      <c r="D423" s="448"/>
      <c r="E423" s="449"/>
      <c r="F423" s="450"/>
      <c r="G423" s="451"/>
      <c r="H423" s="452"/>
    </row>
    <row r="424" spans="1:8" ht="15">
      <c r="A424" s="453"/>
      <c r="B424" s="454"/>
      <c r="C424" s="454"/>
      <c r="D424" s="455"/>
      <c r="E424" s="456"/>
      <c r="F424" s="453"/>
      <c r="G424" s="457"/>
      <c r="H424" s="457"/>
    </row>
    <row r="425" spans="1:8" ht="15.75">
      <c r="A425" s="372">
        <f>1+MAX(A$23:A424)</f>
        <v>79</v>
      </c>
      <c r="B425" s="681" t="s">
        <v>515</v>
      </c>
      <c r="C425" s="681"/>
      <c r="D425" s="681"/>
      <c r="E425" s="458"/>
      <c r="F425" s="459"/>
      <c r="G425" s="460"/>
      <c r="H425" s="233" t="str">
        <f aca="true" t="shared" si="3" ref="H425:H432">IF(F425="","",F425*G425)</f>
        <v/>
      </c>
    </row>
    <row r="426" spans="1:8" ht="15">
      <c r="A426" s="461"/>
      <c r="B426" s="462" t="s">
        <v>516</v>
      </c>
      <c r="C426" s="463" t="s">
        <v>517</v>
      </c>
      <c r="D426" s="431"/>
      <c r="E426" s="464"/>
      <c r="F426" s="465"/>
      <c r="G426" s="466"/>
      <c r="H426" s="394" t="str">
        <f t="shared" si="3"/>
        <v/>
      </c>
    </row>
    <row r="427" spans="1:8" ht="15">
      <c r="A427" s="461"/>
      <c r="B427" s="462" t="s">
        <v>271</v>
      </c>
      <c r="C427" s="463" t="s">
        <v>518</v>
      </c>
      <c r="D427" s="431"/>
      <c r="E427" s="464"/>
      <c r="F427" s="465"/>
      <c r="G427" s="466"/>
      <c r="H427" s="394" t="str">
        <f t="shared" si="3"/>
        <v/>
      </c>
    </row>
    <row r="428" spans="1:8" ht="15">
      <c r="A428" s="461"/>
      <c r="B428" s="462" t="s">
        <v>519</v>
      </c>
      <c r="C428" s="463" t="s">
        <v>520</v>
      </c>
      <c r="D428" s="431"/>
      <c r="E428" s="464"/>
      <c r="F428" s="465"/>
      <c r="G428" s="466"/>
      <c r="H428" s="394" t="str">
        <f t="shared" si="3"/>
        <v/>
      </c>
    </row>
    <row r="429" spans="1:8" ht="15">
      <c r="A429" s="461"/>
      <c r="B429" s="462" t="s">
        <v>521</v>
      </c>
      <c r="C429" s="463" t="s">
        <v>522</v>
      </c>
      <c r="D429" s="431"/>
      <c r="E429" s="464"/>
      <c r="F429" s="467"/>
      <c r="G429" s="468"/>
      <c r="H429" s="394" t="str">
        <f t="shared" si="3"/>
        <v/>
      </c>
    </row>
    <row r="430" spans="1:8" ht="15">
      <c r="A430" s="461"/>
      <c r="B430" s="462" t="s">
        <v>523</v>
      </c>
      <c r="C430" s="463" t="s">
        <v>524</v>
      </c>
      <c r="D430" s="431"/>
      <c r="E430" s="464"/>
      <c r="F430" s="467"/>
      <c r="G430" s="468"/>
      <c r="H430" s="394" t="str">
        <f t="shared" si="3"/>
        <v/>
      </c>
    </row>
    <row r="431" spans="1:8" ht="15">
      <c r="A431" s="461"/>
      <c r="B431" s="469" t="s">
        <v>525</v>
      </c>
      <c r="C431" s="463" t="s">
        <v>526</v>
      </c>
      <c r="D431" s="431"/>
      <c r="E431" s="464"/>
      <c r="F431" s="467"/>
      <c r="G431" s="468"/>
      <c r="H431" s="394" t="str">
        <f t="shared" si="3"/>
        <v/>
      </c>
    </row>
    <row r="432" spans="1:8" ht="15">
      <c r="A432" s="461"/>
      <c r="B432" s="462" t="s">
        <v>318</v>
      </c>
      <c r="C432" s="463" t="s">
        <v>527</v>
      </c>
      <c r="D432" s="431"/>
      <c r="E432" s="414" t="s">
        <v>365</v>
      </c>
      <c r="F432" s="414">
        <v>2</v>
      </c>
      <c r="G432" s="394">
        <v>0</v>
      </c>
      <c r="H432" s="394">
        <f t="shared" si="3"/>
        <v>0</v>
      </c>
    </row>
    <row r="433" spans="1:8" ht="15">
      <c r="A433" s="461"/>
      <c r="B433" s="469"/>
      <c r="C433" s="470"/>
      <c r="D433" s="470"/>
      <c r="E433" s="431"/>
      <c r="F433" s="431"/>
      <c r="G433" s="432"/>
      <c r="H433" s="432"/>
    </row>
    <row r="434" spans="1:8" ht="15.75">
      <c r="A434" s="391">
        <f>1+MAX(A$23:A433)</f>
        <v>80</v>
      </c>
      <c r="B434" s="683" t="s">
        <v>528</v>
      </c>
      <c r="C434" s="683"/>
      <c r="D434" s="683"/>
      <c r="E434" s="471"/>
      <c r="F434" s="472"/>
      <c r="G434" s="401"/>
      <c r="H434" s="394"/>
    </row>
    <row r="435" spans="1:8" ht="15">
      <c r="A435" s="461"/>
      <c r="B435" s="462" t="s">
        <v>516</v>
      </c>
      <c r="C435" s="463" t="s">
        <v>517</v>
      </c>
      <c r="D435" s="431"/>
      <c r="E435" s="464"/>
      <c r="F435" s="465"/>
      <c r="G435" s="466"/>
      <c r="H435" s="394" t="str">
        <f>IF(F435="","",F435*G435)</f>
        <v/>
      </c>
    </row>
    <row r="436" spans="1:8" ht="15">
      <c r="A436" s="461"/>
      <c r="B436" s="462" t="s">
        <v>271</v>
      </c>
      <c r="C436" s="463" t="s">
        <v>529</v>
      </c>
      <c r="D436" s="431"/>
      <c r="E436" s="464"/>
      <c r="F436" s="465"/>
      <c r="G436" s="466"/>
      <c r="H436" s="394" t="str">
        <f>IF(F436="","",F436*G436)</f>
        <v/>
      </c>
    </row>
    <row r="437" spans="1:8" ht="15">
      <c r="A437" s="461"/>
      <c r="B437" s="462" t="s">
        <v>530</v>
      </c>
      <c r="C437" s="463" t="s">
        <v>531</v>
      </c>
      <c r="D437" s="431"/>
      <c r="E437" s="464"/>
      <c r="F437" s="467"/>
      <c r="G437" s="468"/>
      <c r="H437" s="394" t="str">
        <f>IF(F437="","",F437*G437)</f>
        <v/>
      </c>
    </row>
    <row r="438" spans="1:8" ht="15">
      <c r="A438" s="461"/>
      <c r="B438" s="462" t="s">
        <v>318</v>
      </c>
      <c r="C438" s="463" t="s">
        <v>532</v>
      </c>
      <c r="D438" s="431"/>
      <c r="E438" s="414" t="s">
        <v>365</v>
      </c>
      <c r="F438" s="414">
        <v>2</v>
      </c>
      <c r="G438" s="394">
        <v>0</v>
      </c>
      <c r="H438" s="394">
        <f>IF(F438="","",F438*G438)</f>
        <v>0</v>
      </c>
    </row>
    <row r="439" spans="1:8" ht="15">
      <c r="A439" s="461"/>
      <c r="B439" s="462"/>
      <c r="C439" s="463"/>
      <c r="D439" s="431"/>
      <c r="E439" s="414"/>
      <c r="F439" s="414"/>
      <c r="G439" s="394"/>
      <c r="H439" s="394"/>
    </row>
    <row r="440" spans="1:8" ht="12.75">
      <c r="A440" s="391">
        <f>1+MAX(A$23:A439)</f>
        <v>81</v>
      </c>
      <c r="B440" s="681" t="s">
        <v>533</v>
      </c>
      <c r="C440" s="681"/>
      <c r="D440" s="681"/>
      <c r="E440" s="473"/>
      <c r="F440" s="474"/>
      <c r="G440" s="460"/>
      <c r="H440" s="233" t="str">
        <f>IF(F440="","",F440*G440)</f>
        <v/>
      </c>
    </row>
    <row r="441" spans="1:8" ht="15">
      <c r="A441" s="475"/>
      <c r="B441" s="476" t="s">
        <v>516</v>
      </c>
      <c r="C441" s="477" t="s">
        <v>534</v>
      </c>
      <c r="D441" s="349"/>
      <c r="E441" s="473"/>
      <c r="F441" s="474"/>
      <c r="G441" s="460"/>
      <c r="H441" s="233" t="str">
        <f>IF(F441="","",F441*G441)</f>
        <v/>
      </c>
    </row>
    <row r="442" spans="1:8" ht="15">
      <c r="A442" s="475"/>
      <c r="B442" s="476" t="s">
        <v>271</v>
      </c>
      <c r="C442" s="477" t="s">
        <v>535</v>
      </c>
      <c r="D442" s="349"/>
      <c r="E442" s="473"/>
      <c r="F442" s="474"/>
      <c r="G442" s="460"/>
      <c r="H442" s="233"/>
    </row>
    <row r="443" spans="1:8" ht="15.75">
      <c r="A443" s="475"/>
      <c r="B443" s="476" t="s">
        <v>536</v>
      </c>
      <c r="C443" s="477">
        <v>125</v>
      </c>
      <c r="D443" s="349"/>
      <c r="E443" s="478"/>
      <c r="F443" s="479"/>
      <c r="G443" s="352"/>
      <c r="H443" s="233" t="str">
        <f>IF(F443="","",F443*G443)</f>
        <v/>
      </c>
    </row>
    <row r="444" spans="1:8" ht="12.75">
      <c r="A444" s="475"/>
      <c r="B444" s="480" t="s">
        <v>537</v>
      </c>
      <c r="C444" s="480"/>
      <c r="D444" s="476"/>
      <c r="E444" s="247" t="s">
        <v>365</v>
      </c>
      <c r="F444" s="247">
        <v>6</v>
      </c>
      <c r="G444" s="233">
        <v>0</v>
      </c>
      <c r="H444" s="233">
        <f>IF(F444="","",F444*G444)</f>
        <v>0</v>
      </c>
    </row>
    <row r="445" spans="1:8" ht="12.75">
      <c r="A445" s="247"/>
      <c r="B445" s="481"/>
      <c r="C445" s="248"/>
      <c r="D445" s="248"/>
      <c r="E445" s="247"/>
      <c r="F445" s="258"/>
      <c r="G445" s="233"/>
      <c r="H445" s="233"/>
    </row>
    <row r="446" spans="1:8" ht="15.75">
      <c r="A446" s="391">
        <f>1+MAX(A$23:A445)</f>
        <v>82</v>
      </c>
      <c r="B446" s="681" t="s">
        <v>538</v>
      </c>
      <c r="C446" s="681"/>
      <c r="D446" s="681"/>
      <c r="E446" s="478"/>
      <c r="F446" s="479"/>
      <c r="G446" s="352"/>
      <c r="H446" s="233" t="str">
        <f>IF(F446="","",F446*G446)</f>
        <v/>
      </c>
    </row>
    <row r="447" spans="1:8" ht="15">
      <c r="A447" s="475"/>
      <c r="B447" s="476" t="s">
        <v>516</v>
      </c>
      <c r="C447" s="477" t="s">
        <v>534</v>
      </c>
      <c r="D447" s="349"/>
      <c r="E447" s="473"/>
      <c r="F447" s="474"/>
      <c r="G447" s="460"/>
      <c r="H447" s="233" t="str">
        <f>IF(F447="","",F447*G447)</f>
        <v/>
      </c>
    </row>
    <row r="448" spans="1:8" ht="15">
      <c r="A448" s="475"/>
      <c r="B448" s="476" t="s">
        <v>271</v>
      </c>
      <c r="C448" s="477" t="s">
        <v>539</v>
      </c>
      <c r="D448" s="349"/>
      <c r="E448" s="473"/>
      <c r="F448" s="474"/>
      <c r="G448" s="460"/>
      <c r="H448" s="233" t="str">
        <f>IF(F448="","",F448*G448)</f>
        <v/>
      </c>
    </row>
    <row r="449" spans="1:8" ht="15">
      <c r="A449" s="475"/>
      <c r="B449" s="480" t="s">
        <v>540</v>
      </c>
      <c r="C449" s="476" t="s">
        <v>541</v>
      </c>
      <c r="D449" s="349"/>
      <c r="E449" s="247" t="s">
        <v>365</v>
      </c>
      <c r="F449" s="247">
        <v>2</v>
      </c>
      <c r="G449" s="233">
        <v>0</v>
      </c>
      <c r="H449" s="233">
        <f>IF(F449="","",F449*G449)</f>
        <v>0</v>
      </c>
    </row>
    <row r="450" spans="1:8" ht="15">
      <c r="A450" s="482"/>
      <c r="B450" s="477"/>
      <c r="C450" s="483"/>
      <c r="D450" s="349"/>
      <c r="E450" s="247"/>
      <c r="F450" s="247"/>
      <c r="G450" s="233"/>
      <c r="H450" s="233"/>
    </row>
    <row r="451" spans="1:8" ht="15.75">
      <c r="A451" s="391">
        <f>1+MAX(A$23:A450)</f>
        <v>83</v>
      </c>
      <c r="B451" s="681" t="s">
        <v>542</v>
      </c>
      <c r="C451" s="681"/>
      <c r="D451" s="681"/>
      <c r="E451" s="478"/>
      <c r="F451" s="479"/>
      <c r="G451" s="352"/>
      <c r="H451" s="233" t="str">
        <f>IF(F451="","",F451*G451)</f>
        <v/>
      </c>
    </row>
    <row r="452" spans="1:8" ht="15.75">
      <c r="A452" s="391"/>
      <c r="B452" s="261"/>
      <c r="C452" s="261"/>
      <c r="D452" s="261"/>
      <c r="E452" s="478"/>
      <c r="F452" s="479"/>
      <c r="G452" s="352"/>
      <c r="H452" s="233"/>
    </row>
    <row r="453" spans="1:8" ht="15.75">
      <c r="A453" s="391"/>
      <c r="B453" s="261"/>
      <c r="C453" s="261"/>
      <c r="D453" s="261"/>
      <c r="E453" s="478"/>
      <c r="F453" s="479"/>
      <c r="G453" s="352"/>
      <c r="H453" s="233"/>
    </row>
    <row r="454" spans="1:8" ht="15">
      <c r="A454" s="475"/>
      <c r="B454" s="476" t="s">
        <v>516</v>
      </c>
      <c r="C454" s="477" t="s">
        <v>517</v>
      </c>
      <c r="D454" s="349"/>
      <c r="E454" s="473"/>
      <c r="F454" s="474"/>
      <c r="G454" s="460"/>
      <c r="H454" s="233" t="str">
        <f>IF(F454="","",F454*G454)</f>
        <v/>
      </c>
    </row>
    <row r="455" spans="1:8" ht="15">
      <c r="A455" s="461"/>
      <c r="B455" s="462" t="s">
        <v>271</v>
      </c>
      <c r="C455" s="463" t="s">
        <v>543</v>
      </c>
      <c r="D455" s="431"/>
      <c r="E455" s="464"/>
      <c r="F455" s="465"/>
      <c r="G455" s="466"/>
      <c r="H455" s="394" t="str">
        <f>IF(F455="","",F455*G455)</f>
        <v/>
      </c>
    </row>
    <row r="456" spans="1:8" ht="15.75">
      <c r="A456" s="461"/>
      <c r="B456" s="470" t="s">
        <v>544</v>
      </c>
      <c r="C456" s="470"/>
      <c r="D456" s="462"/>
      <c r="E456" s="484"/>
      <c r="F456" s="485"/>
      <c r="G456" s="486"/>
      <c r="H456" s="394" t="str">
        <f>IF(F456="","",F456*G456)</f>
        <v/>
      </c>
    </row>
    <row r="457" spans="1:8" ht="12.75">
      <c r="A457" s="461"/>
      <c r="B457" s="470" t="s">
        <v>545</v>
      </c>
      <c r="C457" s="470"/>
      <c r="D457" s="462"/>
      <c r="E457" s="414" t="s">
        <v>365</v>
      </c>
      <c r="F457" s="414">
        <v>5</v>
      </c>
      <c r="G457" s="394">
        <v>0</v>
      </c>
      <c r="H457" s="394">
        <f>IF(F457="","",F457*G457)</f>
        <v>0</v>
      </c>
    </row>
    <row r="458" spans="1:8" ht="15">
      <c r="A458" s="461"/>
      <c r="B458" s="470"/>
      <c r="C458" s="462"/>
      <c r="D458" s="462"/>
      <c r="E458" s="431"/>
      <c r="F458" s="431"/>
      <c r="G458" s="432"/>
      <c r="H458" s="432"/>
    </row>
    <row r="459" spans="1:8" ht="12.75">
      <c r="A459" s="391">
        <f>1+MAX(A$23:A458)</f>
        <v>84</v>
      </c>
      <c r="B459" s="683" t="s">
        <v>546</v>
      </c>
      <c r="C459" s="683"/>
      <c r="D459" s="683"/>
      <c r="E459" s="414"/>
      <c r="F459" s="422"/>
      <c r="G459" s="394"/>
      <c r="H459" s="394" t="str">
        <f>IF(F459="","",F459*G459)</f>
        <v/>
      </c>
    </row>
    <row r="460" spans="1:8" ht="12.75">
      <c r="A460" s="414"/>
      <c r="B460" s="487" t="s">
        <v>532</v>
      </c>
      <c r="C460" s="424"/>
      <c r="D460" s="424"/>
      <c r="E460" s="414" t="s">
        <v>259</v>
      </c>
      <c r="F460" s="488">
        <v>12</v>
      </c>
      <c r="G460" s="394">
        <v>0</v>
      </c>
      <c r="H460" s="394">
        <f>IF(F460="","",F460*G460)</f>
        <v>0</v>
      </c>
    </row>
    <row r="461" spans="1:8" ht="12.75">
      <c r="A461" s="414"/>
      <c r="B461" s="489"/>
      <c r="C461" s="424"/>
      <c r="D461" s="424"/>
      <c r="E461" s="414"/>
      <c r="F461" s="488"/>
      <c r="G461" s="394"/>
      <c r="H461" s="394" t="str">
        <f>IF(F461="","",F461*G461)</f>
        <v/>
      </c>
    </row>
    <row r="462" spans="1:8" ht="12.75">
      <c r="A462" s="391">
        <f>1+MAX(A$23:A461)</f>
        <v>85</v>
      </c>
      <c r="B462" s="683" t="s">
        <v>547</v>
      </c>
      <c r="C462" s="683"/>
      <c r="D462" s="683"/>
      <c r="E462" s="414"/>
      <c r="F462" s="422"/>
      <c r="G462" s="394"/>
      <c r="H462" s="394" t="str">
        <f>IF(F462="","",F462*G462)</f>
        <v/>
      </c>
    </row>
    <row r="463" spans="1:8" ht="12.75">
      <c r="A463" s="414"/>
      <c r="B463" s="487" t="s">
        <v>532</v>
      </c>
      <c r="C463" s="424"/>
      <c r="D463" s="424"/>
      <c r="E463" s="414" t="s">
        <v>265</v>
      </c>
      <c r="F463" s="490">
        <v>1</v>
      </c>
      <c r="G463" s="394">
        <v>0</v>
      </c>
      <c r="H463" s="394">
        <f>IF(F463="","",F463*G463)</f>
        <v>0</v>
      </c>
    </row>
    <row r="464" spans="1:8" ht="12.75">
      <c r="A464" s="414"/>
      <c r="B464" s="489"/>
      <c r="C464" s="424"/>
      <c r="D464" s="424"/>
      <c r="E464" s="414"/>
      <c r="F464" s="488"/>
      <c r="G464" s="394"/>
      <c r="H464" s="394"/>
    </row>
    <row r="465" spans="1:8" ht="12.75">
      <c r="A465" s="414"/>
      <c r="B465" s="489"/>
      <c r="C465" s="424"/>
      <c r="D465" s="424"/>
      <c r="E465" s="414"/>
      <c r="F465" s="488"/>
      <c r="G465" s="394"/>
      <c r="H465" s="394"/>
    </row>
    <row r="466" spans="1:8" ht="12.75">
      <c r="A466" s="391">
        <f>1+MAX(A$23:A464)</f>
        <v>86</v>
      </c>
      <c r="B466" s="683" t="s">
        <v>548</v>
      </c>
      <c r="C466" s="683"/>
      <c r="D466" s="683"/>
      <c r="E466" s="414"/>
      <c r="F466" s="422"/>
      <c r="G466" s="394"/>
      <c r="H466" s="394" t="str">
        <f>IF(F466="","",F466*G466)</f>
        <v/>
      </c>
    </row>
    <row r="467" spans="1:8" ht="15">
      <c r="A467" s="461"/>
      <c r="B467" s="462" t="s">
        <v>516</v>
      </c>
      <c r="C467" s="463" t="s">
        <v>517</v>
      </c>
      <c r="D467" s="431"/>
      <c r="E467" s="464"/>
      <c r="F467" s="465"/>
      <c r="G467" s="466"/>
      <c r="H467" s="394" t="str">
        <f>IF(F467="","",F467*G467)</f>
        <v/>
      </c>
    </row>
    <row r="468" spans="1:8" ht="15">
      <c r="A468" s="461"/>
      <c r="B468" s="462" t="s">
        <v>271</v>
      </c>
      <c r="C468" s="463" t="s">
        <v>549</v>
      </c>
      <c r="D468" s="431"/>
      <c r="E468" s="414" t="s">
        <v>259</v>
      </c>
      <c r="F468" s="488">
        <v>6</v>
      </c>
      <c r="G468" s="394">
        <v>0</v>
      </c>
      <c r="H468" s="394">
        <f>IF(F468="","",F468*G468)</f>
        <v>0</v>
      </c>
    </row>
    <row r="469" spans="1:8" ht="15">
      <c r="A469" s="461"/>
      <c r="B469" s="462"/>
      <c r="C469" s="463"/>
      <c r="D469" s="431"/>
      <c r="E469" s="414"/>
      <c r="F469" s="488"/>
      <c r="G469" s="394"/>
      <c r="H469" s="394"/>
    </row>
    <row r="470" spans="1:8" ht="12.75">
      <c r="A470" s="391">
        <f>1+MAX(A$23:A469)</f>
        <v>87</v>
      </c>
      <c r="B470" s="683" t="s">
        <v>550</v>
      </c>
      <c r="C470" s="683"/>
      <c r="D470" s="683"/>
      <c r="E470" s="414" t="s">
        <v>265</v>
      </c>
      <c r="F470" s="490">
        <v>1</v>
      </c>
      <c r="G470" s="394">
        <v>0</v>
      </c>
      <c r="H470" s="394">
        <f>IF(F470="","",F470*G470)</f>
        <v>0</v>
      </c>
    </row>
    <row r="471" spans="1:8" ht="12.75">
      <c r="A471" s="423"/>
      <c r="B471" s="395"/>
      <c r="C471" s="395"/>
      <c r="D471" s="395"/>
      <c r="E471" s="414"/>
      <c r="F471" s="490"/>
      <c r="G471" s="394"/>
      <c r="H471" s="394" t="str">
        <f>IF(F471="","",F471*G471)</f>
        <v/>
      </c>
    </row>
    <row r="472" spans="1:8" ht="12.75">
      <c r="A472" s="391">
        <f>1+MAX(A$23:A471)</f>
        <v>88</v>
      </c>
      <c r="B472" s="683" t="s">
        <v>551</v>
      </c>
      <c r="C472" s="683"/>
      <c r="D472" s="683"/>
      <c r="E472" s="414" t="s">
        <v>265</v>
      </c>
      <c r="F472" s="490">
        <v>1</v>
      </c>
      <c r="G472" s="394">
        <v>0</v>
      </c>
      <c r="H472" s="394">
        <f>IF(F472="","",F472*G472)</f>
        <v>0</v>
      </c>
    </row>
    <row r="473" spans="1:8" ht="12.75">
      <c r="A473" s="491"/>
      <c r="B473" s="492"/>
      <c r="C473" s="492"/>
      <c r="D473" s="492"/>
      <c r="E473" s="493"/>
      <c r="F473" s="493"/>
      <c r="G473" s="493"/>
      <c r="H473" s="493"/>
    </row>
    <row r="474" spans="1:8" ht="12.75">
      <c r="A474" s="391">
        <f>1+MAX(A$23:A473)</f>
        <v>89</v>
      </c>
      <c r="B474" s="492" t="s">
        <v>552</v>
      </c>
      <c r="C474" s="492"/>
      <c r="D474" s="492"/>
      <c r="E474" s="493"/>
      <c r="F474" s="493"/>
      <c r="G474" s="493"/>
      <c r="H474" s="493"/>
    </row>
    <row r="475" spans="1:8" ht="12.75">
      <c r="A475" s="491"/>
      <c r="B475" s="492" t="s">
        <v>553</v>
      </c>
      <c r="C475" s="492"/>
      <c r="D475" s="492"/>
      <c r="E475" s="493"/>
      <c r="F475" s="493"/>
      <c r="G475" s="493"/>
      <c r="H475" s="493"/>
    </row>
    <row r="476" spans="1:8" ht="12.75">
      <c r="A476" s="491"/>
      <c r="B476" s="492" t="s">
        <v>554</v>
      </c>
      <c r="C476" s="492"/>
      <c r="D476" s="492"/>
      <c r="E476" s="493"/>
      <c r="F476" s="493"/>
      <c r="G476" s="493"/>
      <c r="H476" s="493"/>
    </row>
    <row r="477" spans="1:8" ht="12.75">
      <c r="A477" s="491"/>
      <c r="B477" s="492" t="s">
        <v>555</v>
      </c>
      <c r="C477" s="492"/>
      <c r="D477" s="492"/>
      <c r="E477" s="493"/>
      <c r="F477" s="493"/>
      <c r="G477" s="493"/>
      <c r="H477" s="493"/>
    </row>
    <row r="478" spans="1:8" ht="12.75">
      <c r="A478" s="491"/>
      <c r="B478" s="492" t="s">
        <v>556</v>
      </c>
      <c r="C478" s="492"/>
      <c r="D478" s="492"/>
      <c r="E478" s="494" t="s">
        <v>265</v>
      </c>
      <c r="F478" s="495">
        <v>1</v>
      </c>
      <c r="G478" s="496">
        <v>0</v>
      </c>
      <c r="H478" s="412">
        <f>IF(F478="","",F478*G478)</f>
        <v>0</v>
      </c>
    </row>
    <row r="479" spans="1:8" ht="12.75">
      <c r="A479" s="646"/>
      <c r="B479" s="647"/>
      <c r="C479" s="647"/>
      <c r="D479" s="647"/>
      <c r="E479" s="646"/>
      <c r="F479" s="646"/>
      <c r="G479" s="648"/>
      <c r="H479" s="648"/>
    </row>
    <row r="480" spans="1:8" ht="12.75">
      <c r="A480" s="649" t="str">
        <f>A423</f>
        <v>5.4.1.</v>
      </c>
      <c r="B480" s="650" t="str">
        <f>B423</f>
        <v>VENTILACIJA SANITARNIH PROSTORA</v>
      </c>
      <c r="C480" s="651"/>
      <c r="D480" s="651"/>
      <c r="E480" s="651"/>
      <c r="F480" s="651"/>
      <c r="G480" s="652" t="s">
        <v>266</v>
      </c>
      <c r="H480" s="653">
        <f>SUM(H429:H478)</f>
        <v>0</v>
      </c>
    </row>
    <row r="481" spans="1:8" ht="12.75">
      <c r="A481" s="497"/>
      <c r="B481" s="498"/>
      <c r="C481" s="497"/>
      <c r="D481" s="497"/>
      <c r="E481" s="497"/>
      <c r="F481" s="497"/>
      <c r="G481" s="499"/>
      <c r="H481" s="499"/>
    </row>
    <row r="482" spans="1:8" ht="12.75">
      <c r="A482" s="497"/>
      <c r="B482" s="498"/>
      <c r="C482" s="497"/>
      <c r="D482" s="497"/>
      <c r="E482" s="497"/>
      <c r="F482" s="497"/>
      <c r="G482" s="499"/>
      <c r="H482" s="499"/>
    </row>
    <row r="483" spans="1:8" ht="12.75">
      <c r="A483" s="497"/>
      <c r="B483" s="498"/>
      <c r="C483" s="497"/>
      <c r="D483" s="497"/>
      <c r="E483" s="497"/>
      <c r="F483" s="497"/>
      <c r="G483" s="499"/>
      <c r="H483" s="499"/>
    </row>
    <row r="484" spans="1:8" ht="15">
      <c r="A484" s="638" t="s">
        <v>557</v>
      </c>
      <c r="B484" s="639" t="s">
        <v>558</v>
      </c>
      <c r="C484" s="640"/>
      <c r="D484" s="641"/>
      <c r="E484" s="642"/>
      <c r="F484" s="643"/>
      <c r="G484" s="644"/>
      <c r="H484" s="645"/>
    </row>
    <row r="485" spans="1:8" ht="15.75">
      <c r="A485" s="308"/>
      <c r="B485" s="500"/>
      <c r="C485" s="309"/>
      <c r="D485" s="309"/>
      <c r="E485" s="308"/>
      <c r="F485" s="308"/>
      <c r="G485" s="501"/>
      <c r="H485" s="501"/>
    </row>
    <row r="486" spans="1:8" ht="12.75">
      <c r="A486" s="372">
        <f>1+MAX(A$221:A485)</f>
        <v>90</v>
      </c>
      <c r="B486" s="684" t="s">
        <v>559</v>
      </c>
      <c r="C486" s="684"/>
      <c r="D486" s="684"/>
      <c r="E486" s="502"/>
      <c r="F486" s="502"/>
      <c r="G486" s="312"/>
      <c r="H486" s="312"/>
    </row>
    <row r="487" spans="1:8" ht="15">
      <c r="A487" s="475"/>
      <c r="B487" s="476" t="s">
        <v>516</v>
      </c>
      <c r="C487" s="477" t="s">
        <v>534</v>
      </c>
      <c r="D487" s="349"/>
      <c r="E487" s="473"/>
      <c r="F487" s="474"/>
      <c r="G487" s="460"/>
      <c r="H487" s="233" t="str">
        <f>IF(F487="","",F487*G487)</f>
        <v/>
      </c>
    </row>
    <row r="488" spans="1:8" ht="15">
      <c r="A488" s="475"/>
      <c r="B488" s="476" t="s">
        <v>271</v>
      </c>
      <c r="C488" s="477" t="s">
        <v>560</v>
      </c>
      <c r="D488" s="349"/>
      <c r="E488" s="473"/>
      <c r="F488" s="474"/>
      <c r="G488" s="460"/>
      <c r="H488" s="233" t="str">
        <f>IF(F488="","",F488*G488)</f>
        <v/>
      </c>
    </row>
    <row r="489" spans="1:8" ht="15">
      <c r="A489" s="475"/>
      <c r="B489" s="480" t="s">
        <v>536</v>
      </c>
      <c r="C489" s="477" t="s">
        <v>561</v>
      </c>
      <c r="D489" s="349"/>
      <c r="E489" s="247"/>
      <c r="F489" s="247"/>
      <c r="G489" s="233"/>
      <c r="H489" s="233"/>
    </row>
    <row r="490" spans="1:8" ht="12.75">
      <c r="A490" s="475"/>
      <c r="B490" s="476" t="s">
        <v>562</v>
      </c>
      <c r="C490" s="503">
        <v>1050</v>
      </c>
      <c r="D490" s="504" t="s">
        <v>563</v>
      </c>
      <c r="E490" s="473"/>
      <c r="F490" s="474"/>
      <c r="G490" s="460"/>
      <c r="H490" s="233"/>
    </row>
    <row r="491" spans="1:8" ht="12.75">
      <c r="A491" s="475"/>
      <c r="B491" s="476" t="s">
        <v>564</v>
      </c>
      <c r="C491" s="503">
        <v>2</v>
      </c>
      <c r="D491" s="504"/>
      <c r="E491" s="473"/>
      <c r="F491" s="474"/>
      <c r="G491" s="460"/>
      <c r="H491" s="233" t="str">
        <f>IF(F491="","",F491*G491)</f>
        <v/>
      </c>
    </row>
    <row r="492" spans="1:8" ht="12.75">
      <c r="A492" s="475"/>
      <c r="B492" s="476" t="s">
        <v>565</v>
      </c>
      <c r="C492" s="503">
        <v>1</v>
      </c>
      <c r="D492" s="504"/>
      <c r="E492" s="473"/>
      <c r="F492" s="474"/>
      <c r="G492" s="460"/>
      <c r="H492" s="233" t="str">
        <f>IF(F492="","",F492*G492)</f>
        <v/>
      </c>
    </row>
    <row r="493" spans="1:8" ht="12.75">
      <c r="A493" s="475"/>
      <c r="B493" s="476" t="s">
        <v>566</v>
      </c>
      <c r="C493" s="503" t="s">
        <v>567</v>
      </c>
      <c r="D493" s="504" t="s">
        <v>470</v>
      </c>
      <c r="E493" s="249" t="s">
        <v>265</v>
      </c>
      <c r="F493" s="249">
        <v>1</v>
      </c>
      <c r="G493" s="251">
        <v>0</v>
      </c>
      <c r="H493" s="233">
        <f>IF(F493="","",F493*G493)</f>
        <v>0</v>
      </c>
    </row>
    <row r="494" spans="1:8" ht="15">
      <c r="A494" s="475"/>
      <c r="B494" s="480"/>
      <c r="C494" s="476"/>
      <c r="D494" s="349"/>
      <c r="E494" s="349"/>
      <c r="F494" s="349"/>
      <c r="G494" s="204"/>
      <c r="H494" s="204"/>
    </row>
    <row r="495" spans="1:8" ht="12.75">
      <c r="A495" s="372">
        <f>1+MAX(A$221:A494)</f>
        <v>91</v>
      </c>
      <c r="B495" s="684" t="s">
        <v>559</v>
      </c>
      <c r="C495" s="684"/>
      <c r="D495" s="684"/>
      <c r="E495" s="502"/>
      <c r="F495" s="502"/>
      <c r="G495" s="312"/>
      <c r="H495" s="312"/>
    </row>
    <row r="496" spans="1:8" ht="12.75">
      <c r="A496" s="372"/>
      <c r="B496" s="505"/>
      <c r="C496" s="505"/>
      <c r="D496" s="505"/>
      <c r="E496" s="502"/>
      <c r="F496" s="502"/>
      <c r="G496" s="312"/>
      <c r="H496" s="312"/>
    </row>
    <row r="497" spans="1:8" ht="15">
      <c r="A497" s="475"/>
      <c r="B497" s="476" t="s">
        <v>516</v>
      </c>
      <c r="C497" s="477" t="s">
        <v>534</v>
      </c>
      <c r="D497" s="349"/>
      <c r="E497" s="473"/>
      <c r="F497" s="474"/>
      <c r="G497" s="460"/>
      <c r="H497" s="233" t="str">
        <f>IF(F497="","",F497*G497)</f>
        <v/>
      </c>
    </row>
    <row r="498" spans="1:8" ht="15">
      <c r="A498" s="475"/>
      <c r="B498" s="476" t="s">
        <v>271</v>
      </c>
      <c r="C498" s="477" t="s">
        <v>568</v>
      </c>
      <c r="D498" s="349"/>
      <c r="E498" s="473"/>
      <c r="F498" s="474"/>
      <c r="G498" s="460"/>
      <c r="H498" s="233" t="str">
        <f>IF(F498="","",F498*G498)</f>
        <v/>
      </c>
    </row>
    <row r="499" spans="1:8" ht="15">
      <c r="A499" s="475"/>
      <c r="B499" s="480" t="s">
        <v>536</v>
      </c>
      <c r="C499" s="477" t="s">
        <v>569</v>
      </c>
      <c r="D499" s="349"/>
      <c r="E499" s="247"/>
      <c r="F499" s="247"/>
      <c r="G499" s="233"/>
      <c r="H499" s="233"/>
    </row>
    <row r="500" spans="1:8" ht="12.75">
      <c r="A500" s="475"/>
      <c r="B500" s="476" t="s">
        <v>562</v>
      </c>
      <c r="C500" s="503">
        <v>3700</v>
      </c>
      <c r="D500" s="504" t="s">
        <v>563</v>
      </c>
      <c r="E500" s="473"/>
      <c r="F500" s="474"/>
      <c r="G500" s="460"/>
      <c r="H500" s="233"/>
    </row>
    <row r="501" spans="1:8" ht="12.75">
      <c r="A501" s="475"/>
      <c r="B501" s="476" t="s">
        <v>564</v>
      </c>
      <c r="C501" s="503">
        <v>6</v>
      </c>
      <c r="D501" s="504"/>
      <c r="E501" s="473"/>
      <c r="F501" s="474"/>
      <c r="G501" s="460"/>
      <c r="H501" s="233" t="str">
        <f>IF(F501="","",F501*G501)</f>
        <v/>
      </c>
    </row>
    <row r="502" spans="1:8" ht="12.75">
      <c r="A502" s="475"/>
      <c r="B502" s="476" t="s">
        <v>565</v>
      </c>
      <c r="C502" s="503">
        <v>2</v>
      </c>
      <c r="D502" s="504"/>
      <c r="E502" s="473"/>
      <c r="F502" s="474"/>
      <c r="G502" s="460"/>
      <c r="H502" s="233" t="str">
        <f>IF(F502="","",F502*G502)</f>
        <v/>
      </c>
    </row>
    <row r="503" spans="1:8" ht="12.75">
      <c r="A503" s="475"/>
      <c r="B503" s="476" t="s">
        <v>566</v>
      </c>
      <c r="C503" s="503" t="s">
        <v>570</v>
      </c>
      <c r="D503" s="504" t="s">
        <v>470</v>
      </c>
      <c r="E503" s="249" t="s">
        <v>265</v>
      </c>
      <c r="F503" s="249">
        <v>1</v>
      </c>
      <c r="G503" s="251">
        <v>0</v>
      </c>
      <c r="H503" s="233">
        <f>IF(F503="","",F503*G503)</f>
        <v>0</v>
      </c>
    </row>
    <row r="504" spans="1:8" ht="15">
      <c r="A504" s="475"/>
      <c r="B504" s="480"/>
      <c r="C504" s="476"/>
      <c r="D504" s="349"/>
      <c r="E504" s="247"/>
      <c r="F504" s="247"/>
      <c r="G504" s="233"/>
      <c r="H504" s="233"/>
    </row>
    <row r="505" spans="1:8" ht="12.75">
      <c r="A505" s="372">
        <f>1+MAX(A$221:A504)</f>
        <v>92</v>
      </c>
      <c r="B505" s="682" t="s">
        <v>571</v>
      </c>
      <c r="C505" s="682"/>
      <c r="D505" s="682"/>
      <c r="E505" s="502"/>
      <c r="F505" s="502"/>
      <c r="G505" s="312"/>
      <c r="H505" s="312"/>
    </row>
    <row r="506" spans="1:8" ht="15">
      <c r="A506" s="475"/>
      <c r="B506" s="476" t="s">
        <v>516</v>
      </c>
      <c r="C506" s="477" t="s">
        <v>572</v>
      </c>
      <c r="D506" s="349"/>
      <c r="E506" s="473"/>
      <c r="F506" s="474"/>
      <c r="G506" s="460"/>
      <c r="H506" s="233" t="str">
        <f>IF(F506="","",F506*G506)</f>
        <v/>
      </c>
    </row>
    <row r="507" spans="1:8" ht="15">
      <c r="A507" s="475"/>
      <c r="B507" s="476" t="s">
        <v>271</v>
      </c>
      <c r="C507" s="477" t="s">
        <v>573</v>
      </c>
      <c r="D507" s="349"/>
      <c r="E507" s="473"/>
      <c r="F507" s="474"/>
      <c r="G507" s="460"/>
      <c r="H507" s="233" t="str">
        <f>IF(F507="","",F507*G507)</f>
        <v/>
      </c>
    </row>
    <row r="508" spans="1:8" ht="12.75">
      <c r="A508" s="475"/>
      <c r="B508" s="476" t="s">
        <v>562</v>
      </c>
      <c r="C508" s="503">
        <v>1600</v>
      </c>
      <c r="D508" s="504" t="s">
        <v>563</v>
      </c>
      <c r="E508" s="473"/>
      <c r="F508" s="474"/>
      <c r="G508" s="460"/>
      <c r="H508" s="233"/>
    </row>
    <row r="509" spans="1:8" ht="12.75">
      <c r="A509" s="475"/>
      <c r="B509" s="476"/>
      <c r="C509" s="503"/>
      <c r="D509" s="504"/>
      <c r="E509" s="473"/>
      <c r="F509" s="474"/>
      <c r="G509" s="460"/>
      <c r="H509" s="233"/>
    </row>
    <row r="510" spans="1:8" ht="12.75">
      <c r="A510" s="475"/>
      <c r="B510" s="476" t="s">
        <v>574</v>
      </c>
      <c r="C510" s="503">
        <v>1000</v>
      </c>
      <c r="D510" s="504" t="s">
        <v>563</v>
      </c>
      <c r="E510" s="473"/>
      <c r="F510" s="474"/>
      <c r="G510" s="460"/>
      <c r="H510" s="233"/>
    </row>
    <row r="511" spans="1:8" ht="12.75">
      <c r="A511" s="475"/>
      <c r="B511" s="476" t="s">
        <v>575</v>
      </c>
      <c r="C511" s="503" t="s">
        <v>576</v>
      </c>
      <c r="D511" s="504"/>
      <c r="E511" s="473"/>
      <c r="F511" s="474"/>
      <c r="G511" s="460"/>
      <c r="H511" s="233" t="str">
        <f>IF(F511="","",F511*G511)</f>
        <v/>
      </c>
    </row>
    <row r="512" spans="1:8" ht="12.75">
      <c r="A512" s="475"/>
      <c r="B512" s="476" t="s">
        <v>577</v>
      </c>
      <c r="C512" s="503" t="s">
        <v>578</v>
      </c>
      <c r="D512" s="504"/>
      <c r="E512" s="473"/>
      <c r="F512" s="474"/>
      <c r="G512" s="460"/>
      <c r="H512" s="233" t="str">
        <f>IF(F512="","",F512*G512)</f>
        <v/>
      </c>
    </row>
    <row r="513" spans="1:8" ht="12.75">
      <c r="A513" s="475"/>
      <c r="B513" s="476" t="s">
        <v>566</v>
      </c>
      <c r="C513" s="503" t="s">
        <v>579</v>
      </c>
      <c r="D513" s="504" t="s">
        <v>470</v>
      </c>
      <c r="E513" s="249"/>
      <c r="F513" s="249"/>
      <c r="G513" s="251"/>
      <c r="H513" s="233"/>
    </row>
    <row r="514" spans="1:8" ht="12.75">
      <c r="A514" s="475"/>
      <c r="B514" s="476" t="s">
        <v>580</v>
      </c>
      <c r="C514" s="503" t="s">
        <v>581</v>
      </c>
      <c r="D514" s="504"/>
      <c r="E514" s="249"/>
      <c r="F514" s="249"/>
      <c r="G514" s="251"/>
      <c r="H514" s="233"/>
    </row>
    <row r="515" spans="1:8" ht="12.75">
      <c r="A515" s="475"/>
      <c r="B515" s="476" t="s">
        <v>582</v>
      </c>
      <c r="C515" s="503" t="s">
        <v>583</v>
      </c>
      <c r="D515" s="504"/>
      <c r="E515" s="249" t="s">
        <v>265</v>
      </c>
      <c r="F515" s="249">
        <v>1</v>
      </c>
      <c r="G515" s="251">
        <v>0</v>
      </c>
      <c r="H515" s="233">
        <f>IF(F515="","",F515*G515)</f>
        <v>0</v>
      </c>
    </row>
    <row r="516" spans="1:8" ht="12.75">
      <c r="A516" s="475"/>
      <c r="B516" s="476"/>
      <c r="C516" s="503"/>
      <c r="D516" s="504"/>
      <c r="E516" s="249"/>
      <c r="F516" s="249"/>
      <c r="G516" s="251"/>
      <c r="H516" s="233"/>
    </row>
    <row r="517" spans="1:8" ht="12.75">
      <c r="A517" s="475"/>
      <c r="B517" s="476"/>
      <c r="C517" s="503"/>
      <c r="D517" s="504"/>
      <c r="E517" s="249"/>
      <c r="F517" s="249"/>
      <c r="G517" s="251"/>
      <c r="H517" s="233"/>
    </row>
    <row r="518" spans="1:8" ht="12.75">
      <c r="A518" s="372">
        <f>1+MAX(A$221:A516)</f>
        <v>93</v>
      </c>
      <c r="B518" s="682" t="s">
        <v>571</v>
      </c>
      <c r="C518" s="682"/>
      <c r="D518" s="682"/>
      <c r="E518" s="502"/>
      <c r="F518" s="502"/>
      <c r="G518" s="312"/>
      <c r="H518" s="312"/>
    </row>
    <row r="519" spans="1:8" ht="15">
      <c r="A519" s="475"/>
      <c r="B519" s="476" t="s">
        <v>516</v>
      </c>
      <c r="C519" s="477" t="s">
        <v>572</v>
      </c>
      <c r="D519" s="349"/>
      <c r="E519" s="473"/>
      <c r="F519" s="474"/>
      <c r="G519" s="460"/>
      <c r="H519" s="233" t="str">
        <f>IF(F519="","",F519*G519)</f>
        <v/>
      </c>
    </row>
    <row r="520" spans="1:8" ht="15">
      <c r="A520" s="475"/>
      <c r="B520" s="476" t="s">
        <v>271</v>
      </c>
      <c r="C520" s="477" t="s">
        <v>584</v>
      </c>
      <c r="D520" s="349"/>
      <c r="E520" s="473"/>
      <c r="F520" s="474"/>
      <c r="G520" s="460"/>
      <c r="H520" s="233" t="str">
        <f>IF(F520="","",F520*G520)</f>
        <v/>
      </c>
    </row>
    <row r="521" spans="1:8" ht="12.75">
      <c r="A521" s="475"/>
      <c r="B521" s="476" t="s">
        <v>562</v>
      </c>
      <c r="C521" s="503">
        <v>3370</v>
      </c>
      <c r="D521" s="504" t="s">
        <v>563</v>
      </c>
      <c r="E521" s="473"/>
      <c r="F521" s="474"/>
      <c r="G521" s="460"/>
      <c r="H521" s="233"/>
    </row>
    <row r="522" spans="1:8" ht="12.75">
      <c r="A522" s="475"/>
      <c r="B522" s="476" t="s">
        <v>574</v>
      </c>
      <c r="C522" s="503">
        <v>2000</v>
      </c>
      <c r="D522" s="504" t="s">
        <v>563</v>
      </c>
      <c r="E522" s="473"/>
      <c r="F522" s="474"/>
      <c r="G522" s="460"/>
      <c r="H522" s="233"/>
    </row>
    <row r="523" spans="1:8" ht="12.75">
      <c r="A523" s="475"/>
      <c r="B523" s="476" t="s">
        <v>575</v>
      </c>
      <c r="C523" s="503" t="s">
        <v>585</v>
      </c>
      <c r="D523" s="504"/>
      <c r="E523" s="473"/>
      <c r="F523" s="474"/>
      <c r="G523" s="460"/>
      <c r="H523" s="233" t="str">
        <f>IF(F523="","",F523*G523)</f>
        <v/>
      </c>
    </row>
    <row r="524" spans="1:8" ht="12.75">
      <c r="A524" s="475"/>
      <c r="B524" s="476" t="s">
        <v>577</v>
      </c>
      <c r="C524" s="503" t="s">
        <v>578</v>
      </c>
      <c r="D524" s="504"/>
      <c r="E524" s="473"/>
      <c r="F524" s="474"/>
      <c r="G524" s="460"/>
      <c r="H524" s="233" t="str">
        <f>IF(F524="","",F524*G524)</f>
        <v/>
      </c>
    </row>
    <row r="525" spans="1:8" ht="12.75">
      <c r="A525" s="475"/>
      <c r="B525" s="476" t="s">
        <v>566</v>
      </c>
      <c r="C525" s="503" t="s">
        <v>586</v>
      </c>
      <c r="D525" s="504" t="s">
        <v>470</v>
      </c>
      <c r="E525" s="249"/>
      <c r="F525" s="249"/>
      <c r="G525" s="251"/>
      <c r="H525" s="233"/>
    </row>
    <row r="526" spans="1:8" ht="12.75">
      <c r="A526" s="475"/>
      <c r="B526" s="476" t="s">
        <v>580</v>
      </c>
      <c r="C526" s="503" t="s">
        <v>587</v>
      </c>
      <c r="D526" s="504"/>
      <c r="E526" s="249"/>
      <c r="F526" s="249"/>
      <c r="G526" s="251"/>
      <c r="H526" s="233"/>
    </row>
    <row r="527" spans="1:8" ht="12.75">
      <c r="A527" s="475"/>
      <c r="B527" s="476" t="s">
        <v>582</v>
      </c>
      <c r="C527" s="503" t="s">
        <v>588</v>
      </c>
      <c r="D527" s="504"/>
      <c r="E527" s="249" t="s">
        <v>265</v>
      </c>
      <c r="F527" s="249">
        <v>1</v>
      </c>
      <c r="G527" s="251">
        <v>0</v>
      </c>
      <c r="H527" s="233">
        <f>IF(F527="","",F527*G527)</f>
        <v>0</v>
      </c>
    </row>
    <row r="528" spans="1:8" ht="12.75">
      <c r="A528" s="475"/>
      <c r="B528" s="476"/>
      <c r="C528" s="503"/>
      <c r="D528" s="504"/>
      <c r="E528" s="249"/>
      <c r="F528" s="249"/>
      <c r="G528" s="251"/>
      <c r="H528" s="233"/>
    </row>
    <row r="529" spans="1:8" ht="15.75">
      <c r="A529" s="372">
        <f>1+MAX(A$221:A528)</f>
        <v>94</v>
      </c>
      <c r="B529" s="681" t="s">
        <v>589</v>
      </c>
      <c r="C529" s="681"/>
      <c r="D529" s="681"/>
      <c r="E529" s="458"/>
      <c r="F529" s="459"/>
      <c r="G529" s="460"/>
      <c r="H529" s="233" t="str">
        <f>IF(F529="","",F529*G529)</f>
        <v/>
      </c>
    </row>
    <row r="530" spans="1:8" ht="15">
      <c r="A530" s="475"/>
      <c r="B530" s="476" t="s">
        <v>516</v>
      </c>
      <c r="C530" s="477" t="s">
        <v>517</v>
      </c>
      <c r="D530" s="349"/>
      <c r="E530" s="473"/>
      <c r="F530" s="474"/>
      <c r="G530" s="460"/>
      <c r="H530" s="233" t="str">
        <f>IF(F530="","",F530*G530)</f>
        <v/>
      </c>
    </row>
    <row r="531" spans="1:8" ht="15">
      <c r="A531" s="475"/>
      <c r="B531" s="476" t="s">
        <v>271</v>
      </c>
      <c r="C531" s="477" t="s">
        <v>590</v>
      </c>
      <c r="D531" s="349"/>
      <c r="E531" s="247" t="s">
        <v>365</v>
      </c>
      <c r="F531" s="247">
        <v>1</v>
      </c>
      <c r="G531" s="233">
        <v>0</v>
      </c>
      <c r="H531" s="233">
        <f>IF(F531="","",F531*G531)</f>
        <v>0</v>
      </c>
    </row>
    <row r="532" spans="1:8" ht="15">
      <c r="A532" s="475"/>
      <c r="B532" s="476" t="s">
        <v>271</v>
      </c>
      <c r="C532" s="477" t="s">
        <v>591</v>
      </c>
      <c r="D532" s="349"/>
      <c r="E532" s="247" t="s">
        <v>365</v>
      </c>
      <c r="F532" s="247">
        <v>1</v>
      </c>
      <c r="G532" s="233">
        <v>0</v>
      </c>
      <c r="H532" s="233">
        <f>IF(F532="","",F532*G532)</f>
        <v>0</v>
      </c>
    </row>
    <row r="533" spans="1:8" ht="15">
      <c r="A533" s="475"/>
      <c r="B533" s="476"/>
      <c r="C533" s="477"/>
      <c r="D533" s="349"/>
      <c r="E533" s="247"/>
      <c r="F533" s="247"/>
      <c r="G533" s="233"/>
      <c r="H533" s="233"/>
    </row>
    <row r="534" spans="1:8" ht="12.75">
      <c r="A534" s="372">
        <f>1+MAX(A$221:A533)</f>
        <v>95</v>
      </c>
      <c r="B534" s="682" t="s">
        <v>592</v>
      </c>
      <c r="C534" s="682"/>
      <c r="D534" s="682"/>
      <c r="E534" s="506" t="s">
        <v>11</v>
      </c>
      <c r="F534" s="507">
        <v>5</v>
      </c>
      <c r="G534" s="251">
        <v>0</v>
      </c>
      <c r="H534" s="233">
        <f>G534*F534</f>
        <v>0</v>
      </c>
    </row>
    <row r="535" spans="1:8" ht="12.75">
      <c r="A535" s="372"/>
      <c r="B535" s="508"/>
      <c r="C535" s="508"/>
      <c r="D535" s="508"/>
      <c r="E535" s="506"/>
      <c r="F535" s="507"/>
      <c r="G535" s="251"/>
      <c r="H535" s="233"/>
    </row>
    <row r="536" spans="1:8" ht="15.75">
      <c r="A536" s="372">
        <f>1+MAX(A$221:A535)</f>
        <v>96</v>
      </c>
      <c r="B536" s="681" t="s">
        <v>538</v>
      </c>
      <c r="C536" s="681"/>
      <c r="D536" s="681"/>
      <c r="E536" s="478"/>
      <c r="F536" s="479"/>
      <c r="G536" s="352"/>
      <c r="H536" s="233" t="str">
        <f>IF(F536="","",F536*G536)</f>
        <v/>
      </c>
    </row>
    <row r="537" spans="1:8" ht="15">
      <c r="A537" s="475"/>
      <c r="B537" s="476" t="s">
        <v>516</v>
      </c>
      <c r="C537" s="477" t="s">
        <v>534</v>
      </c>
      <c r="D537" s="349"/>
      <c r="E537" s="473"/>
      <c r="F537" s="474"/>
      <c r="G537" s="460"/>
      <c r="H537" s="233" t="str">
        <f>IF(F537="","",F537*G537)</f>
        <v/>
      </c>
    </row>
    <row r="538" spans="1:8" ht="15">
      <c r="A538" s="475"/>
      <c r="B538" s="476" t="s">
        <v>271</v>
      </c>
      <c r="C538" s="477" t="s">
        <v>539</v>
      </c>
      <c r="D538" s="349"/>
      <c r="E538" s="473"/>
      <c r="F538" s="474"/>
      <c r="G538" s="460"/>
      <c r="H538" s="233" t="str">
        <f>IF(F538="","",F538*G538)</f>
        <v/>
      </c>
    </row>
    <row r="539" spans="1:8" ht="15">
      <c r="A539" s="475"/>
      <c r="B539" s="480" t="s">
        <v>540</v>
      </c>
      <c r="C539" s="476" t="s">
        <v>593</v>
      </c>
      <c r="D539" s="349"/>
      <c r="E539" s="247" t="s">
        <v>365</v>
      </c>
      <c r="F539" s="247">
        <v>1</v>
      </c>
      <c r="G539" s="233">
        <v>0</v>
      </c>
      <c r="H539" s="233">
        <f>IF(F539="","",F539*G539)</f>
        <v>0</v>
      </c>
    </row>
    <row r="540" spans="1:8" ht="15">
      <c r="A540" s="482"/>
      <c r="B540" s="477"/>
      <c r="C540" s="483"/>
      <c r="D540" s="349"/>
      <c r="E540" s="247"/>
      <c r="F540" s="247"/>
      <c r="G540" s="233"/>
      <c r="H540" s="233"/>
    </row>
    <row r="541" spans="1:8" ht="12.75">
      <c r="A541" s="372">
        <f>1+MAX(A$221:A540)</f>
        <v>97</v>
      </c>
      <c r="B541" s="683" t="s">
        <v>594</v>
      </c>
      <c r="C541" s="683"/>
      <c r="D541" s="683"/>
      <c r="E541" s="414"/>
      <c r="F541" s="422"/>
      <c r="G541" s="394"/>
      <c r="H541" s="394" t="str">
        <f>IF(F541="","",F541*G541)</f>
        <v/>
      </c>
    </row>
    <row r="542" spans="1:8" ht="12.75">
      <c r="A542" s="414"/>
      <c r="B542" s="489" t="s">
        <v>595</v>
      </c>
      <c r="C542" s="424"/>
      <c r="D542" s="424"/>
      <c r="E542" s="414" t="s">
        <v>259</v>
      </c>
      <c r="F542" s="488">
        <v>7</v>
      </c>
      <c r="G542" s="394">
        <v>0</v>
      </c>
      <c r="H542" s="394">
        <f>IF(F542="","",F542*G542)</f>
        <v>0</v>
      </c>
    </row>
    <row r="543" spans="1:8" ht="12.75">
      <c r="A543" s="414"/>
      <c r="B543" s="489" t="s">
        <v>596</v>
      </c>
      <c r="C543" s="424"/>
      <c r="D543" s="424"/>
      <c r="E543" s="414" t="s">
        <v>259</v>
      </c>
      <c r="F543" s="488">
        <v>7</v>
      </c>
      <c r="G543" s="394">
        <v>0</v>
      </c>
      <c r="H543" s="394">
        <f>IF(F543="","",F543*G543)</f>
        <v>0</v>
      </c>
    </row>
    <row r="544" spans="1:8" ht="12.75">
      <c r="A544" s="414"/>
      <c r="B544" s="489"/>
      <c r="C544" s="424"/>
      <c r="D544" s="424"/>
      <c r="E544" s="414"/>
      <c r="F544" s="488"/>
      <c r="G544" s="394"/>
      <c r="H544" s="394"/>
    </row>
    <row r="545" spans="1:8" ht="12.75">
      <c r="A545" s="372">
        <f>1+MAX(A$221:A544)</f>
        <v>98</v>
      </c>
      <c r="B545" s="683" t="s">
        <v>597</v>
      </c>
      <c r="C545" s="683"/>
      <c r="D545" s="683"/>
      <c r="E545" s="414"/>
      <c r="F545" s="422"/>
      <c r="G545" s="394"/>
      <c r="H545" s="394" t="str">
        <f>IF(F545="","",F545*G545)</f>
        <v/>
      </c>
    </row>
    <row r="546" spans="1:8" ht="12.75">
      <c r="A546" s="414"/>
      <c r="B546" s="489" t="s">
        <v>595</v>
      </c>
      <c r="C546" s="424"/>
      <c r="D546" s="424"/>
      <c r="E546" s="414" t="s">
        <v>277</v>
      </c>
      <c r="F546" s="490">
        <v>2</v>
      </c>
      <c r="G546" s="394">
        <v>0</v>
      </c>
      <c r="H546" s="394">
        <f>IF(F546="","",F546*G546)</f>
        <v>0</v>
      </c>
    </row>
    <row r="547" spans="1:8" ht="12.75">
      <c r="A547" s="414"/>
      <c r="B547" s="489" t="s">
        <v>596</v>
      </c>
      <c r="C547" s="424"/>
      <c r="D547" s="424"/>
      <c r="E547" s="414" t="s">
        <v>277</v>
      </c>
      <c r="F547" s="490">
        <v>2</v>
      </c>
      <c r="G547" s="394">
        <v>0</v>
      </c>
      <c r="H547" s="394">
        <f>IF(F547="","",F547*G547)</f>
        <v>0</v>
      </c>
    </row>
    <row r="548" spans="1:8" ht="12.75">
      <c r="A548" s="414"/>
      <c r="B548" s="489"/>
      <c r="C548" s="424"/>
      <c r="D548" s="424"/>
      <c r="E548" s="414"/>
      <c r="F548" s="488"/>
      <c r="G548" s="394"/>
      <c r="H548" s="394"/>
    </row>
    <row r="549" spans="1:8" ht="12.75">
      <c r="A549" s="372">
        <f>1+MAX(A$221:A548)</f>
        <v>99</v>
      </c>
      <c r="B549" s="683" t="s">
        <v>598</v>
      </c>
      <c r="C549" s="683"/>
      <c r="D549" s="683"/>
      <c r="E549" s="414" t="s">
        <v>11</v>
      </c>
      <c r="F549" s="488">
        <v>6</v>
      </c>
      <c r="G549" s="394">
        <v>0</v>
      </c>
      <c r="H549" s="394">
        <f>IF(F549="","",F549*G549)</f>
        <v>0</v>
      </c>
    </row>
    <row r="550" spans="1:8" ht="15">
      <c r="A550" s="414"/>
      <c r="B550" s="489"/>
      <c r="C550" s="424"/>
      <c r="D550" s="424"/>
      <c r="E550" s="431"/>
      <c r="F550" s="431"/>
      <c r="G550" s="432"/>
      <c r="H550" s="432"/>
    </row>
    <row r="551" spans="1:8" ht="12.75">
      <c r="A551" s="372">
        <f>1+MAX(A$221:A550)</f>
        <v>100</v>
      </c>
      <c r="B551" s="681" t="s">
        <v>599</v>
      </c>
      <c r="C551" s="681"/>
      <c r="D551" s="681"/>
      <c r="E551" s="247" t="s">
        <v>265</v>
      </c>
      <c r="F551" s="260">
        <v>1</v>
      </c>
      <c r="G551" s="233">
        <v>0</v>
      </c>
      <c r="H551" s="233">
        <f>IF(F551="","",F551*G551)</f>
        <v>0</v>
      </c>
    </row>
    <row r="552" spans="1:8" ht="12.75">
      <c r="A552" s="372"/>
      <c r="B552" s="261"/>
      <c r="C552" s="261"/>
      <c r="D552" s="261"/>
      <c r="E552" s="247"/>
      <c r="F552" s="260"/>
      <c r="G552" s="233"/>
      <c r="H552" s="233" t="str">
        <f>IF(F552="","",F552*G552)</f>
        <v/>
      </c>
    </row>
    <row r="553" spans="1:8" ht="12.75">
      <c r="A553" s="372">
        <f>1+MAX(A$221:A552)</f>
        <v>101</v>
      </c>
      <c r="B553" s="681" t="s">
        <v>600</v>
      </c>
      <c r="C553" s="681"/>
      <c r="D553" s="681"/>
      <c r="E553" s="247" t="s">
        <v>265</v>
      </c>
      <c r="F553" s="260">
        <v>1</v>
      </c>
      <c r="G553" s="233">
        <v>0</v>
      </c>
      <c r="H553" s="233">
        <f>IF(F553="","",F553*G553)</f>
        <v>0</v>
      </c>
    </row>
    <row r="554" spans="1:8" ht="12.75">
      <c r="A554" s="372"/>
      <c r="B554" s="286"/>
      <c r="C554" s="286"/>
      <c r="D554" s="286"/>
      <c r="E554" s="509"/>
      <c r="F554" s="509"/>
      <c r="G554" s="352"/>
      <c r="H554" s="352"/>
    </row>
    <row r="555" spans="1:8" ht="12.75">
      <c r="A555" s="372">
        <f>1+MAX(A$221:A554)</f>
        <v>102</v>
      </c>
      <c r="B555" s="286" t="s">
        <v>552</v>
      </c>
      <c r="C555" s="286"/>
      <c r="D555" s="286"/>
      <c r="E555" s="509"/>
      <c r="F555" s="509"/>
      <c r="G555" s="352"/>
      <c r="H555" s="352"/>
    </row>
    <row r="556" spans="1:8" ht="12.75">
      <c r="A556" s="372"/>
      <c r="B556" s="286" t="s">
        <v>553</v>
      </c>
      <c r="C556" s="286"/>
      <c r="D556" s="286"/>
      <c r="E556" s="509"/>
      <c r="F556" s="509"/>
      <c r="G556" s="352"/>
      <c r="H556" s="352"/>
    </row>
    <row r="557" spans="1:8" ht="12.75">
      <c r="A557" s="510"/>
      <c r="B557" s="286" t="s">
        <v>554</v>
      </c>
      <c r="C557" s="286"/>
      <c r="D557" s="286"/>
      <c r="E557" s="509"/>
      <c r="F557" s="509"/>
      <c r="G557" s="352"/>
      <c r="H557" s="352"/>
    </row>
    <row r="558" spans="1:8" ht="12.75">
      <c r="A558" s="510"/>
      <c r="B558" s="286" t="s">
        <v>555</v>
      </c>
      <c r="C558" s="286"/>
      <c r="D558" s="286"/>
      <c r="E558" s="509"/>
      <c r="F558" s="509"/>
      <c r="G558" s="352"/>
      <c r="H558" s="352"/>
    </row>
    <row r="559" spans="1:8" ht="12.75">
      <c r="A559" s="510"/>
      <c r="B559" s="286" t="s">
        <v>556</v>
      </c>
      <c r="C559" s="286"/>
      <c r="D559" s="286"/>
      <c r="E559" s="332" t="s">
        <v>265</v>
      </c>
      <c r="F559" s="333">
        <v>1</v>
      </c>
      <c r="G559" s="334">
        <v>0</v>
      </c>
      <c r="H559" s="251">
        <f>IF(F559="","",F559*G559)</f>
        <v>0</v>
      </c>
    </row>
    <row r="560" spans="1:8" ht="12.75">
      <c r="A560" s="511"/>
      <c r="B560" s="478"/>
      <c r="C560" s="478"/>
      <c r="D560" s="478"/>
      <c r="E560" s="478"/>
      <c r="F560" s="478"/>
      <c r="G560" s="512"/>
      <c r="H560" s="512"/>
    </row>
    <row r="561" spans="1:8" ht="12.75">
      <c r="A561" s="511"/>
      <c r="B561" s="478"/>
      <c r="C561" s="478"/>
      <c r="D561" s="478"/>
      <c r="E561" s="478"/>
      <c r="F561" s="478"/>
      <c r="G561" s="512"/>
      <c r="H561" s="512"/>
    </row>
    <row r="562" spans="1:8" ht="12.75">
      <c r="A562" s="372">
        <f>1+MAX(A$221:A560)</f>
        <v>103</v>
      </c>
      <c r="B562" s="478" t="s">
        <v>601</v>
      </c>
      <c r="C562" s="478"/>
      <c r="D562" s="478"/>
      <c r="E562" s="478"/>
      <c r="F562" s="478"/>
      <c r="G562" s="512"/>
      <c r="H562" s="512"/>
    </row>
    <row r="563" spans="1:8" ht="12.75">
      <c r="A563" s="511"/>
      <c r="B563" s="478" t="s">
        <v>602</v>
      </c>
      <c r="C563" s="478"/>
      <c r="D563" s="478"/>
      <c r="E563" s="478"/>
      <c r="F563" s="478"/>
      <c r="G563" s="512"/>
      <c r="H563" s="512"/>
    </row>
    <row r="564" spans="1:8" ht="12.75">
      <c r="A564" s="511"/>
      <c r="B564" s="478" t="s">
        <v>603</v>
      </c>
      <c r="C564" s="478"/>
      <c r="D564" s="478"/>
      <c r="E564" s="478"/>
      <c r="F564" s="478"/>
      <c r="G564" s="512"/>
      <c r="H564" s="512"/>
    </row>
    <row r="565" spans="1:8" ht="12.75">
      <c r="A565" s="511"/>
      <c r="B565" s="478" t="s">
        <v>604</v>
      </c>
      <c r="C565" s="478"/>
      <c r="D565" s="478"/>
      <c r="E565" s="332" t="s">
        <v>265</v>
      </c>
      <c r="F565" s="333">
        <v>1</v>
      </c>
      <c r="G565" s="334">
        <v>0</v>
      </c>
      <c r="H565" s="251">
        <f>IF(F565="","",F565*G565)</f>
        <v>0</v>
      </c>
    </row>
    <row r="566" spans="1:8" ht="12.75">
      <c r="A566" s="265"/>
      <c r="B566" s="513"/>
      <c r="C566" s="378"/>
      <c r="D566" s="378"/>
      <c r="E566" s="265"/>
      <c r="F566" s="265"/>
      <c r="G566" s="267"/>
      <c r="H566" s="267"/>
    </row>
    <row r="567" spans="1:8" ht="12.75">
      <c r="A567" s="247"/>
      <c r="B567" s="514"/>
      <c r="C567" s="252"/>
      <c r="D567" s="252"/>
      <c r="E567" s="249"/>
      <c r="F567" s="249"/>
      <c r="G567" s="251"/>
      <c r="H567" s="251"/>
    </row>
    <row r="568" spans="1:8" ht="12.75">
      <c r="A568" s="654" t="str">
        <f>A484</f>
        <v>5.4.2.</v>
      </c>
      <c r="B568" s="655" t="str">
        <f>B484</f>
        <v>VENTILACIJA  KUHINJE</v>
      </c>
      <c r="C568" s="656"/>
      <c r="D568" s="657"/>
      <c r="E568" s="657"/>
      <c r="F568" s="657"/>
      <c r="G568" s="658" t="s">
        <v>266</v>
      </c>
      <c r="H568" s="659">
        <f>SUM(H486:H566)</f>
        <v>0</v>
      </c>
    </row>
    <row r="569" spans="1:8" ht="15">
      <c r="A569" s="430"/>
      <c r="B569" s="431"/>
      <c r="C569" s="431"/>
      <c r="D569" s="431"/>
      <c r="E569" s="432"/>
      <c r="F569" s="432"/>
      <c r="G569" s="199"/>
      <c r="H569" s="199"/>
    </row>
    <row r="570" spans="1:8" ht="15">
      <c r="A570" s="430"/>
      <c r="B570" s="431"/>
      <c r="C570" s="431"/>
      <c r="D570" s="431"/>
      <c r="E570" s="432"/>
      <c r="F570" s="432"/>
      <c r="G570" s="199"/>
      <c r="H570" s="199"/>
    </row>
    <row r="571" spans="1:8" ht="15">
      <c r="A571" s="660" t="s">
        <v>24</v>
      </c>
      <c r="B571" s="661" t="s">
        <v>605</v>
      </c>
      <c r="C571" s="662"/>
      <c r="D571" s="662"/>
      <c r="E571" s="662"/>
      <c r="F571" s="663"/>
      <c r="G571" s="664"/>
      <c r="H571" s="665"/>
    </row>
    <row r="572" spans="1:8" ht="12.75">
      <c r="A572" s="666" t="str">
        <f>A174</f>
        <v>5.1.</v>
      </c>
      <c r="B572" s="667" t="s">
        <v>253</v>
      </c>
      <c r="C572" s="668"/>
      <c r="D572" s="668"/>
      <c r="E572" s="668"/>
      <c r="F572" s="668"/>
      <c r="G572" s="668" t="str">
        <f>G174</f>
        <v>kn</v>
      </c>
      <c r="H572" s="669">
        <f>H174</f>
        <v>0</v>
      </c>
    </row>
    <row r="573" spans="1:8" ht="12.75">
      <c r="A573" s="666" t="str">
        <f>A319</f>
        <v>5.2.</v>
      </c>
      <c r="B573" s="667" t="str">
        <f>B319</f>
        <v>INSTALACIJA CENTRALNOG GRIJANJA</v>
      </c>
      <c r="C573" s="668"/>
      <c r="D573" s="668"/>
      <c r="E573" s="668"/>
      <c r="F573" s="668"/>
      <c r="G573" s="668" t="str">
        <f>G319</f>
        <v>kn</v>
      </c>
      <c r="H573" s="669">
        <f>H319</f>
        <v>0</v>
      </c>
    </row>
    <row r="574" spans="1:8" ht="12.75">
      <c r="A574" s="666" t="str">
        <f>A413</f>
        <v>5.3.</v>
      </c>
      <c r="B574" s="667" t="str">
        <f>B413</f>
        <v>INSTALACIJA  KLIMATIZACIJE</v>
      </c>
      <c r="C574" s="668"/>
      <c r="D574" s="668"/>
      <c r="E574" s="668"/>
      <c r="F574" s="668"/>
      <c r="G574" s="668" t="str">
        <f>G413</f>
        <v>kn</v>
      </c>
      <c r="H574" s="669">
        <f>H413</f>
        <v>0</v>
      </c>
    </row>
    <row r="575" spans="1:8" ht="12.75">
      <c r="A575" s="666" t="str">
        <f>A480</f>
        <v>5.4.1.</v>
      </c>
      <c r="B575" s="667" t="str">
        <f>B480</f>
        <v>VENTILACIJA SANITARNIH PROSTORA</v>
      </c>
      <c r="C575" s="668"/>
      <c r="D575" s="668"/>
      <c r="E575" s="668"/>
      <c r="F575" s="668"/>
      <c r="G575" s="668" t="str">
        <f>G480</f>
        <v>kn</v>
      </c>
      <c r="H575" s="669">
        <f>H480</f>
        <v>0</v>
      </c>
    </row>
    <row r="576" spans="1:8" ht="12.75">
      <c r="A576" s="670" t="str">
        <f>A568</f>
        <v>5.4.2.</v>
      </c>
      <c r="B576" s="671" t="str">
        <f>B568</f>
        <v>VENTILACIJA  KUHINJE</v>
      </c>
      <c r="C576" s="672"/>
      <c r="D576" s="672"/>
      <c r="E576" s="672"/>
      <c r="F576" s="672"/>
      <c r="G576" s="672" t="str">
        <f>G568</f>
        <v>kn</v>
      </c>
      <c r="H576" s="673">
        <f>H568</f>
        <v>0</v>
      </c>
    </row>
    <row r="577" spans="1:8" ht="15">
      <c r="A577" s="517"/>
      <c r="B577" s="518"/>
      <c r="C577" s="518"/>
      <c r="D577" s="518"/>
      <c r="E577" s="519"/>
      <c r="F577" s="519"/>
      <c r="G577" s="515"/>
      <c r="H577" s="516"/>
    </row>
    <row r="578" spans="1:8" ht="15">
      <c r="A578" s="520"/>
      <c r="B578" s="521" t="s">
        <v>606</v>
      </c>
      <c r="C578" s="522"/>
      <c r="D578" s="521"/>
      <c r="E578" s="523"/>
      <c r="F578" s="524"/>
      <c r="G578" s="525" t="s">
        <v>266</v>
      </c>
      <c r="H578" s="526">
        <f>SUM(H572:H577)</f>
        <v>0</v>
      </c>
    </row>
  </sheetData>
  <sheetProtection selectLockedCells="1" selectUnlockedCells="1"/>
  <mergeCells count="109">
    <mergeCell ref="B60:D60"/>
    <mergeCell ref="B64:D64"/>
    <mergeCell ref="B67:D67"/>
    <mergeCell ref="B75:D75"/>
    <mergeCell ref="B78:D78"/>
    <mergeCell ref="B83:D83"/>
    <mergeCell ref="B23:D23"/>
    <mergeCell ref="B31:D31"/>
    <mergeCell ref="B33:D33"/>
    <mergeCell ref="B35:D35"/>
    <mergeCell ref="B53:D53"/>
    <mergeCell ref="B55:D55"/>
    <mergeCell ref="B95:D95"/>
    <mergeCell ref="B97:D97"/>
    <mergeCell ref="B106:D106"/>
    <mergeCell ref="B130:D130"/>
    <mergeCell ref="B136:D136"/>
    <mergeCell ref="B157:D157"/>
    <mergeCell ref="B85:D85"/>
    <mergeCell ref="B87:D87"/>
    <mergeCell ref="B89:D89"/>
    <mergeCell ref="B91:D91"/>
    <mergeCell ref="B92:D92"/>
    <mergeCell ref="B93:D93"/>
    <mergeCell ref="B188:D188"/>
    <mergeCell ref="B191:D191"/>
    <mergeCell ref="B192:C192"/>
    <mergeCell ref="B193:D193"/>
    <mergeCell ref="B202:D202"/>
    <mergeCell ref="B206:D206"/>
    <mergeCell ref="B159:D159"/>
    <mergeCell ref="B161:D161"/>
    <mergeCell ref="B163:D163"/>
    <mergeCell ref="B164:D164"/>
    <mergeCell ref="B165:D165"/>
    <mergeCell ref="B181:D181"/>
    <mergeCell ref="B238:D238"/>
    <mergeCell ref="B240:D240"/>
    <mergeCell ref="B245:D245"/>
    <mergeCell ref="B250:D250"/>
    <mergeCell ref="B254:D254"/>
    <mergeCell ref="B260:D260"/>
    <mergeCell ref="B214:D214"/>
    <mergeCell ref="B220:D220"/>
    <mergeCell ref="B221:D221"/>
    <mergeCell ref="B226:D226"/>
    <mergeCell ref="B227:D227"/>
    <mergeCell ref="B232:D232"/>
    <mergeCell ref="B281:D281"/>
    <mergeCell ref="B284:D284"/>
    <mergeCell ref="B285:D285"/>
    <mergeCell ref="B292:D292"/>
    <mergeCell ref="B297:D297"/>
    <mergeCell ref="B300:D300"/>
    <mergeCell ref="B262:C262"/>
    <mergeCell ref="B264:D264"/>
    <mergeCell ref="C266:D266"/>
    <mergeCell ref="B269:D269"/>
    <mergeCell ref="B273:D273"/>
    <mergeCell ref="B277:D277"/>
    <mergeCell ref="B324:D324"/>
    <mergeCell ref="D326:E326"/>
    <mergeCell ref="D327:E327"/>
    <mergeCell ref="B339:D339"/>
    <mergeCell ref="D341:E341"/>
    <mergeCell ref="D342:E342"/>
    <mergeCell ref="B303:D303"/>
    <mergeCell ref="B308:D308"/>
    <mergeCell ref="B310:D310"/>
    <mergeCell ref="B312:D312"/>
    <mergeCell ref="B314:D314"/>
    <mergeCell ref="B316:D316"/>
    <mergeCell ref="D383:E383"/>
    <mergeCell ref="B393:D393"/>
    <mergeCell ref="B395:D395"/>
    <mergeCell ref="B399:D399"/>
    <mergeCell ref="B402:D402"/>
    <mergeCell ref="B405:D405"/>
    <mergeCell ref="B354:D354"/>
    <mergeCell ref="D356:E356"/>
    <mergeCell ref="B366:D366"/>
    <mergeCell ref="B369:D369"/>
    <mergeCell ref="D371:E371"/>
    <mergeCell ref="B381:D381"/>
    <mergeCell ref="B446:D446"/>
    <mergeCell ref="B451:D451"/>
    <mergeCell ref="B459:D459"/>
    <mergeCell ref="B462:D462"/>
    <mergeCell ref="B466:D466"/>
    <mergeCell ref="B470:D470"/>
    <mergeCell ref="B407:D407"/>
    <mergeCell ref="B409:D409"/>
    <mergeCell ref="B411:D411"/>
    <mergeCell ref="B425:D425"/>
    <mergeCell ref="B434:D434"/>
    <mergeCell ref="B440:D440"/>
    <mergeCell ref="B553:D553"/>
    <mergeCell ref="B534:D534"/>
    <mergeCell ref="B536:D536"/>
    <mergeCell ref="B541:D541"/>
    <mergeCell ref="B545:D545"/>
    <mergeCell ref="B549:D549"/>
    <mergeCell ref="B551:D551"/>
    <mergeCell ref="B472:D472"/>
    <mergeCell ref="B486:D486"/>
    <mergeCell ref="B495:D495"/>
    <mergeCell ref="B505:D505"/>
    <mergeCell ref="B518:D518"/>
    <mergeCell ref="B529:D529"/>
  </mergeCells>
  <printOptions/>
  <pageMargins left="0.7479166666666667" right="0.7479166666666667" top="1.1041666666666667" bottom="0.9840277777777777" header="0.5118055555555555" footer="0.5118055555555555"/>
  <pageSetup horizontalDpi="300" verticalDpi="300" orientation="portrait" paperSize="9" r:id="rId1"/>
  <headerFooter alignWithMargins="0">
    <oddHeader xml:space="preserve">&amp;CInvestitor:Općina Hercegovac, Moslavačka 147, Hercegovac
Građevina/Lokacija: Osnovna škola - rekonstrukcija i dogradnja, Hercegovac, k.č.br.753, k.o.Hercegovac
Faza projekta: Glavni projekt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view="pageLayout" zoomScaleSheetLayoutView="150" workbookViewId="0" topLeftCell="A167">
      <selection activeCell="B186" sqref="B186:D186"/>
    </sheetView>
  </sheetViews>
  <sheetFormatPr defaultColWidth="9.140625" defaultRowHeight="12.75"/>
  <cols>
    <col min="1" max="1" width="3.8515625" style="0" customWidth="1"/>
    <col min="2" max="2" width="44.421875" style="0" customWidth="1"/>
    <col min="3" max="3" width="8.421875" style="0" customWidth="1"/>
    <col min="4" max="4" width="7.28125" style="0" customWidth="1"/>
    <col min="5" max="5" width="10.421875" style="0" customWidth="1"/>
    <col min="6" max="6" width="12.00390625" style="0" customWidth="1"/>
  </cols>
  <sheetData>
    <row r="1" spans="1:6" ht="19.5">
      <c r="A1" s="704"/>
      <c r="B1" s="705"/>
      <c r="C1" s="705"/>
      <c r="D1" s="705"/>
      <c r="E1" s="705"/>
      <c r="F1" s="631"/>
    </row>
    <row r="2" spans="1:6" ht="12.75">
      <c r="A2" s="528" t="s">
        <v>608</v>
      </c>
      <c r="B2" s="529" t="s">
        <v>609</v>
      </c>
      <c r="C2" s="530" t="s">
        <v>610</v>
      </c>
      <c r="D2" s="531" t="s">
        <v>611</v>
      </c>
      <c r="E2" s="532" t="s">
        <v>612</v>
      </c>
      <c r="F2" s="533" t="s">
        <v>613</v>
      </c>
    </row>
    <row r="3" spans="1:6" ht="15.75">
      <c r="A3" s="133"/>
      <c r="B3" s="134"/>
      <c r="C3" s="135"/>
      <c r="D3" s="136"/>
      <c r="E3" s="137"/>
      <c r="F3" s="138"/>
    </row>
    <row r="4" spans="1:6" ht="20.25">
      <c r="A4" s="132"/>
      <c r="B4" s="706" t="s">
        <v>209</v>
      </c>
      <c r="C4" s="706"/>
      <c r="D4" s="706"/>
      <c r="E4" s="706"/>
      <c r="F4" s="706"/>
    </row>
    <row r="5" spans="1:6" ht="15.75">
      <c r="A5" s="133"/>
      <c r="B5" s="134"/>
      <c r="C5" s="135"/>
      <c r="D5" s="136"/>
      <c r="E5" s="137"/>
      <c r="F5" s="138"/>
    </row>
    <row r="6" spans="1:6" ht="15.75">
      <c r="A6" s="132"/>
      <c r="B6" s="708" t="s">
        <v>210</v>
      </c>
      <c r="C6" s="708"/>
      <c r="D6" s="708"/>
      <c r="E6" s="708"/>
      <c r="F6" s="708"/>
    </row>
    <row r="7" spans="1:6" ht="15.75">
      <c r="A7" s="132"/>
      <c r="B7" s="707" t="s">
        <v>211</v>
      </c>
      <c r="C7" s="708"/>
      <c r="D7" s="708"/>
      <c r="E7" s="708"/>
      <c r="F7" s="708"/>
    </row>
    <row r="8" spans="1:6" ht="15.75">
      <c r="A8" s="133"/>
      <c r="B8" s="134"/>
      <c r="C8" s="135"/>
      <c r="D8" s="136"/>
      <c r="E8" s="137"/>
      <c r="F8" s="138"/>
    </row>
    <row r="9" spans="1:6" ht="15.75">
      <c r="A9" s="132"/>
      <c r="B9" s="709" t="s">
        <v>212</v>
      </c>
      <c r="C9" s="707"/>
      <c r="D9" s="707"/>
      <c r="E9" s="707"/>
      <c r="F9" s="707"/>
    </row>
    <row r="10" spans="1:6" ht="15.75">
      <c r="A10" s="133"/>
      <c r="B10" s="134"/>
      <c r="C10" s="135"/>
      <c r="D10" s="136"/>
      <c r="E10" s="137"/>
      <c r="F10" s="138"/>
    </row>
    <row r="11" spans="1:6" ht="15.75">
      <c r="A11" s="132"/>
      <c r="B11" s="708" t="s">
        <v>213</v>
      </c>
      <c r="C11" s="708"/>
      <c r="D11" s="708"/>
      <c r="E11" s="708"/>
      <c r="F11" s="708"/>
    </row>
    <row r="12" spans="1:6" ht="15.75">
      <c r="A12" s="132"/>
      <c r="B12" s="534"/>
      <c r="C12" s="535"/>
      <c r="D12" s="536"/>
      <c r="E12" s="537"/>
      <c r="F12" s="537"/>
    </row>
    <row r="13" spans="1:6" ht="117" customHeight="1">
      <c r="A13" s="538" t="s">
        <v>614</v>
      </c>
      <c r="B13" s="697" t="s">
        <v>615</v>
      </c>
      <c r="C13" s="697"/>
      <c r="D13" s="697"/>
      <c r="E13" s="697"/>
      <c r="F13" s="697"/>
    </row>
    <row r="14" spans="1:6" ht="12.75">
      <c r="A14" s="538"/>
      <c r="B14" s="539"/>
      <c r="C14" s="539"/>
      <c r="D14" s="540"/>
      <c r="E14" s="539"/>
      <c r="F14" s="539"/>
    </row>
    <row r="15" spans="1:6" ht="37.5">
      <c r="A15" s="541" t="s">
        <v>616</v>
      </c>
      <c r="B15" s="698" t="s">
        <v>617</v>
      </c>
      <c r="C15" s="698"/>
      <c r="D15" s="698"/>
      <c r="E15" s="542"/>
      <c r="F15" s="543"/>
    </row>
    <row r="16" spans="1:6" ht="100.5" customHeight="1">
      <c r="A16" s="548" t="s">
        <v>7</v>
      </c>
      <c r="B16" s="549" t="s">
        <v>618</v>
      </c>
      <c r="C16" s="550" t="s">
        <v>619</v>
      </c>
      <c r="D16" s="551"/>
      <c r="E16" s="552"/>
      <c r="F16" s="552"/>
    </row>
    <row r="17" spans="1:6" ht="15.75">
      <c r="A17" s="553"/>
      <c r="B17" s="554"/>
      <c r="C17" s="545"/>
      <c r="D17" s="546"/>
      <c r="E17" s="547"/>
      <c r="F17" s="555"/>
    </row>
    <row r="18" spans="1:6" ht="81" customHeight="1">
      <c r="A18" s="556" t="s">
        <v>6</v>
      </c>
      <c r="B18" s="557" t="s">
        <v>620</v>
      </c>
      <c r="C18" s="135" t="s">
        <v>621</v>
      </c>
      <c r="D18" s="558">
        <v>60</v>
      </c>
      <c r="E18" s="137">
        <v>0</v>
      </c>
      <c r="F18" s="555">
        <f ca="1">SUM(F18,F24)</f>
        <v>0</v>
      </c>
    </row>
    <row r="19" spans="1:6" ht="15.75">
      <c r="A19" s="559"/>
      <c r="B19" s="134"/>
      <c r="C19" s="135"/>
      <c r="D19" s="558"/>
      <c r="E19" s="137"/>
      <c r="F19" s="137"/>
    </row>
    <row r="20" spans="1:6" ht="72" customHeight="1">
      <c r="A20" s="133" t="s">
        <v>22</v>
      </c>
      <c r="B20" s="557" t="s">
        <v>622</v>
      </c>
      <c r="C20" s="135" t="s">
        <v>621</v>
      </c>
      <c r="D20" s="136">
        <v>80</v>
      </c>
      <c r="E20" s="137">
        <v>0</v>
      </c>
      <c r="F20" s="555">
        <f>D20*E20</f>
        <v>0</v>
      </c>
    </row>
    <row r="21" spans="1:6" ht="15.75">
      <c r="A21" s="133"/>
      <c r="B21" s="557"/>
      <c r="C21" s="135"/>
      <c r="D21" s="136"/>
      <c r="E21" s="137"/>
      <c r="F21" s="137"/>
    </row>
    <row r="22" spans="1:6" ht="53.25" customHeight="1">
      <c r="A22" s="133" t="s">
        <v>23</v>
      </c>
      <c r="B22" s="557" t="s">
        <v>623</v>
      </c>
      <c r="C22" s="135" t="s">
        <v>621</v>
      </c>
      <c r="D22" s="136">
        <v>10</v>
      </c>
      <c r="E22" s="137">
        <v>0</v>
      </c>
      <c r="F22" s="555">
        <f>D22*E22</f>
        <v>0</v>
      </c>
    </row>
    <row r="23" spans="1:6" ht="15.75">
      <c r="A23" s="133"/>
      <c r="B23" s="557"/>
      <c r="C23" s="135"/>
      <c r="D23" s="136"/>
      <c r="E23" s="137"/>
      <c r="F23" s="137"/>
    </row>
    <row r="24" spans="1:6" ht="41.25" customHeight="1">
      <c r="A24" s="548" t="s">
        <v>24</v>
      </c>
      <c r="B24" s="557" t="s">
        <v>624</v>
      </c>
      <c r="C24" s="135" t="s">
        <v>621</v>
      </c>
      <c r="D24" s="136">
        <v>60</v>
      </c>
      <c r="E24" s="137">
        <v>0</v>
      </c>
      <c r="F24" s="555">
        <f>D24*E24</f>
        <v>0</v>
      </c>
    </row>
    <row r="25" spans="1:6" ht="15.75">
      <c r="A25" s="560"/>
      <c r="B25" s="557"/>
      <c r="C25" s="135"/>
      <c r="D25" s="136"/>
      <c r="E25" s="137"/>
      <c r="F25" s="137"/>
    </row>
    <row r="26" spans="1:6" ht="30" customHeight="1">
      <c r="A26" s="561"/>
      <c r="B26" s="562" t="s">
        <v>625</v>
      </c>
      <c r="C26" s="563"/>
      <c r="D26" s="564"/>
      <c r="E26" s="565"/>
      <c r="F26" s="566">
        <f ca="1">SUM(F18:F24)</f>
        <v>0</v>
      </c>
    </row>
    <row r="27" spans="1:6" ht="20.25">
      <c r="A27" s="567"/>
      <c r="B27" s="568"/>
      <c r="C27" s="569"/>
      <c r="D27" s="570"/>
      <c r="E27" s="571"/>
      <c r="F27" s="572"/>
    </row>
    <row r="28" spans="1:6" ht="37.5">
      <c r="A28" s="541" t="s">
        <v>626</v>
      </c>
      <c r="B28" s="699" t="s">
        <v>627</v>
      </c>
      <c r="C28" s="699"/>
      <c r="D28" s="536"/>
      <c r="E28" s="542"/>
      <c r="F28" s="543"/>
    </row>
    <row r="29" spans="1:6" ht="19.5">
      <c r="A29" s="573"/>
      <c r="B29" s="574"/>
      <c r="C29" s="574"/>
      <c r="D29" s="536"/>
      <c r="E29" s="542"/>
      <c r="F29" s="543"/>
    </row>
    <row r="30" spans="1:6" ht="66" customHeight="1">
      <c r="A30" s="548" t="s">
        <v>7</v>
      </c>
      <c r="B30" s="557" t="s">
        <v>628</v>
      </c>
      <c r="C30" s="135" t="s">
        <v>629</v>
      </c>
      <c r="D30" s="136">
        <v>10</v>
      </c>
      <c r="E30" s="137">
        <v>0</v>
      </c>
      <c r="F30" s="555">
        <f>D30*E30</f>
        <v>0</v>
      </c>
    </row>
    <row r="31" spans="1:6" ht="15.75">
      <c r="A31" s="548"/>
      <c r="B31" s="557"/>
      <c r="C31" s="135"/>
      <c r="D31" s="136"/>
      <c r="E31" s="575"/>
      <c r="F31" s="137"/>
    </row>
    <row r="32" spans="1:6" ht="132" customHeight="1">
      <c r="A32" s="576" t="s">
        <v>6</v>
      </c>
      <c r="B32" s="549" t="s">
        <v>630</v>
      </c>
      <c r="C32" s="545"/>
      <c r="D32" s="136"/>
      <c r="E32" s="137"/>
      <c r="F32" s="137"/>
    </row>
    <row r="33" spans="1:6" ht="24.75" customHeight="1">
      <c r="A33" s="548"/>
      <c r="B33" s="134" t="s">
        <v>631</v>
      </c>
      <c r="C33" s="135" t="s">
        <v>632</v>
      </c>
      <c r="D33" s="136"/>
      <c r="E33" s="137"/>
      <c r="F33" s="555"/>
    </row>
    <row r="34" spans="1:6" ht="24" customHeight="1">
      <c r="A34" s="548"/>
      <c r="B34" s="134" t="s">
        <v>633</v>
      </c>
      <c r="C34" s="135" t="s">
        <v>632</v>
      </c>
      <c r="D34" s="136"/>
      <c r="E34" s="137"/>
      <c r="F34" s="555"/>
    </row>
    <row r="35" spans="1:6" ht="21.75" customHeight="1">
      <c r="A35" s="548"/>
      <c r="B35" s="134" t="s">
        <v>634</v>
      </c>
      <c r="C35" s="135" t="s">
        <v>635</v>
      </c>
      <c r="D35" s="136"/>
      <c r="E35" s="137"/>
      <c r="F35" s="555"/>
    </row>
    <row r="36" spans="1:6" ht="55.5" customHeight="1">
      <c r="A36" s="548"/>
      <c r="B36" s="134" t="s">
        <v>636</v>
      </c>
      <c r="C36" s="135" t="s">
        <v>632</v>
      </c>
      <c r="D36" s="136"/>
      <c r="E36" s="137"/>
      <c r="F36" s="555"/>
    </row>
    <row r="37" spans="1:6" ht="41.25" customHeight="1">
      <c r="A37" s="548"/>
      <c r="B37" s="134" t="s">
        <v>637</v>
      </c>
      <c r="C37" s="135" t="s">
        <v>632</v>
      </c>
      <c r="D37" s="136"/>
      <c r="E37" s="137"/>
      <c r="F37" s="555"/>
    </row>
    <row r="38" spans="1:6" ht="35.25" customHeight="1">
      <c r="A38" s="548"/>
      <c r="B38" s="134" t="s">
        <v>638</v>
      </c>
      <c r="C38" s="135" t="s">
        <v>632</v>
      </c>
      <c r="D38" s="136"/>
      <c r="E38" s="137"/>
      <c r="F38" s="555"/>
    </row>
    <row r="39" spans="1:6" ht="35.25" customHeight="1">
      <c r="A39" s="548"/>
      <c r="B39" s="134" t="s">
        <v>639</v>
      </c>
      <c r="C39" s="135" t="s">
        <v>632</v>
      </c>
      <c r="D39" s="136"/>
      <c r="E39" s="137"/>
      <c r="F39" s="555"/>
    </row>
    <row r="40" spans="1:6" ht="39" customHeight="1">
      <c r="A40" s="548"/>
      <c r="B40" s="134" t="s">
        <v>640</v>
      </c>
      <c r="C40" s="135" t="s">
        <v>632</v>
      </c>
      <c r="D40" s="136"/>
      <c r="E40" s="137"/>
      <c r="F40" s="555"/>
    </row>
    <row r="41" spans="1:6" ht="36.75" customHeight="1">
      <c r="A41" s="548"/>
      <c r="B41" s="134" t="s">
        <v>641</v>
      </c>
      <c r="C41" s="135" t="s">
        <v>642</v>
      </c>
      <c r="D41" s="136"/>
      <c r="E41" s="137"/>
      <c r="F41" s="555"/>
    </row>
    <row r="42" spans="1:6" ht="36.75" customHeight="1">
      <c r="A42" s="548"/>
      <c r="B42" s="134" t="s">
        <v>643</v>
      </c>
      <c r="C42" s="135" t="s">
        <v>644</v>
      </c>
      <c r="D42" s="136"/>
      <c r="E42" s="137"/>
      <c r="F42" s="555"/>
    </row>
    <row r="43" spans="1:6" ht="36" customHeight="1">
      <c r="A43" s="548"/>
      <c r="B43" s="134" t="s">
        <v>645</v>
      </c>
      <c r="C43" s="135" t="s">
        <v>632</v>
      </c>
      <c r="D43" s="136"/>
      <c r="E43" s="137"/>
      <c r="F43" s="555"/>
    </row>
    <row r="44" spans="1:6" ht="20.25" customHeight="1">
      <c r="A44" s="548"/>
      <c r="B44" s="134" t="s">
        <v>646</v>
      </c>
      <c r="C44" s="135" t="s">
        <v>632</v>
      </c>
      <c r="D44" s="136"/>
      <c r="E44" s="137"/>
      <c r="F44" s="555"/>
    </row>
    <row r="45" spans="1:6" ht="38.25" customHeight="1">
      <c r="A45" s="576"/>
      <c r="B45" s="577" t="s">
        <v>647</v>
      </c>
      <c r="C45" s="578" t="s">
        <v>163</v>
      </c>
      <c r="D45" s="579"/>
      <c r="E45" s="137"/>
      <c r="F45" s="137"/>
    </row>
    <row r="46" spans="1:6" ht="15.75">
      <c r="A46" s="576"/>
      <c r="B46" s="557"/>
      <c r="C46" s="135" t="s">
        <v>648</v>
      </c>
      <c r="D46" s="136">
        <v>1</v>
      </c>
      <c r="E46" s="137">
        <v>0</v>
      </c>
      <c r="F46" s="555">
        <f>D46*E46</f>
        <v>0</v>
      </c>
    </row>
    <row r="47" spans="1:6" ht="15.75">
      <c r="A47" s="576"/>
      <c r="B47" s="557"/>
      <c r="C47" s="135"/>
      <c r="D47" s="136"/>
      <c r="E47" s="137"/>
      <c r="F47" s="137"/>
    </row>
    <row r="48" spans="1:6" ht="86.25" customHeight="1">
      <c r="A48" s="548" t="s">
        <v>22</v>
      </c>
      <c r="B48" s="557" t="s">
        <v>649</v>
      </c>
      <c r="C48" s="135" t="s">
        <v>9</v>
      </c>
      <c r="D48" s="136">
        <v>23</v>
      </c>
      <c r="E48" s="137">
        <v>0</v>
      </c>
      <c r="F48" s="555">
        <f>D48*E48</f>
        <v>0</v>
      </c>
    </row>
    <row r="49" spans="1:6" ht="15.75">
      <c r="A49" s="548"/>
      <c r="B49" s="557"/>
      <c r="C49" s="135"/>
      <c r="D49" s="136"/>
      <c r="E49" s="137"/>
      <c r="F49" s="555"/>
    </row>
    <row r="50" spans="1:6" ht="72" customHeight="1">
      <c r="A50" s="548" t="s">
        <v>23</v>
      </c>
      <c r="B50" s="557" t="s">
        <v>650</v>
      </c>
      <c r="C50" s="135" t="s">
        <v>9</v>
      </c>
      <c r="D50" s="136">
        <v>7</v>
      </c>
      <c r="E50" s="137">
        <v>0</v>
      </c>
      <c r="F50" s="555">
        <f>D50*E50</f>
        <v>0</v>
      </c>
    </row>
    <row r="51" spans="1:6" ht="15.75">
      <c r="A51" s="553"/>
      <c r="B51" s="534"/>
      <c r="C51" s="545"/>
      <c r="D51" s="546"/>
      <c r="E51" s="547"/>
      <c r="F51" s="555"/>
    </row>
    <row r="52" spans="1:6" ht="71.25" customHeight="1">
      <c r="A52" s="576" t="s">
        <v>24</v>
      </c>
      <c r="B52" s="557" t="s">
        <v>651</v>
      </c>
      <c r="C52" s="135" t="s">
        <v>9</v>
      </c>
      <c r="D52" s="136">
        <v>6</v>
      </c>
      <c r="E52" s="137">
        <v>0</v>
      </c>
      <c r="F52" s="555">
        <f>D52*E52</f>
        <v>0</v>
      </c>
    </row>
    <row r="53" spans="1:6" ht="15.75">
      <c r="A53" s="553"/>
      <c r="B53" s="549"/>
      <c r="C53" s="135"/>
      <c r="D53" s="136"/>
      <c r="E53" s="547"/>
      <c r="F53" s="137"/>
    </row>
    <row r="54" spans="1:6" ht="135" customHeight="1">
      <c r="A54" s="548" t="s">
        <v>34</v>
      </c>
      <c r="B54" s="557" t="s">
        <v>652</v>
      </c>
      <c r="C54" s="135" t="s">
        <v>648</v>
      </c>
      <c r="D54" s="136">
        <v>2</v>
      </c>
      <c r="E54" s="137">
        <v>0</v>
      </c>
      <c r="F54" s="555">
        <f>D54*E54</f>
        <v>0</v>
      </c>
    </row>
    <row r="55" spans="1:6" ht="15.75">
      <c r="A55" s="548"/>
      <c r="B55" s="557"/>
      <c r="C55" s="135"/>
      <c r="D55" s="136"/>
      <c r="E55" s="137"/>
      <c r="F55" s="555"/>
    </row>
    <row r="56" spans="1:6" ht="71.25" customHeight="1">
      <c r="A56" s="548" t="s">
        <v>36</v>
      </c>
      <c r="B56" s="557" t="s">
        <v>653</v>
      </c>
      <c r="C56" s="135" t="s">
        <v>9</v>
      </c>
      <c r="D56" s="136">
        <v>12</v>
      </c>
      <c r="E56" s="137">
        <v>0</v>
      </c>
      <c r="F56" s="555">
        <f>D56*E56</f>
        <v>0</v>
      </c>
    </row>
    <row r="57" spans="1:6" ht="15.75">
      <c r="A57" s="548"/>
      <c r="B57" s="557"/>
      <c r="C57" s="135"/>
      <c r="D57" s="136"/>
      <c r="E57" s="137"/>
      <c r="F57" s="555"/>
    </row>
    <row r="58" spans="1:6" ht="73.5" customHeight="1">
      <c r="A58" s="548" t="s">
        <v>40</v>
      </c>
      <c r="B58" s="557" t="s">
        <v>654</v>
      </c>
      <c r="C58" s="135" t="s">
        <v>9</v>
      </c>
      <c r="D58" s="136">
        <v>2</v>
      </c>
      <c r="E58" s="137">
        <v>0</v>
      </c>
      <c r="F58" s="555">
        <f>D58*E58</f>
        <v>0</v>
      </c>
    </row>
    <row r="59" spans="1:6" ht="15.75">
      <c r="A59" s="548"/>
      <c r="B59" s="557"/>
      <c r="C59" s="135"/>
      <c r="D59" s="136"/>
      <c r="E59" s="137"/>
      <c r="F59" s="555"/>
    </row>
    <row r="60" spans="1:6" ht="42" customHeight="1">
      <c r="A60" s="580" t="s">
        <v>41</v>
      </c>
      <c r="B60" s="557" t="s">
        <v>655</v>
      </c>
      <c r="C60" s="135" t="s">
        <v>9</v>
      </c>
      <c r="D60" s="136">
        <v>1</v>
      </c>
      <c r="E60" s="137">
        <v>0</v>
      </c>
      <c r="F60" s="555">
        <f>D60*E60</f>
        <v>0</v>
      </c>
    </row>
    <row r="61" spans="1:6" ht="15.75">
      <c r="A61" s="581"/>
      <c r="B61" s="134"/>
      <c r="C61" s="135"/>
      <c r="D61" s="136"/>
      <c r="E61" s="137"/>
      <c r="F61" s="555"/>
    </row>
    <row r="62" spans="1:6" ht="24.75" customHeight="1">
      <c r="A62" s="548" t="s">
        <v>73</v>
      </c>
      <c r="B62" s="557" t="s">
        <v>656</v>
      </c>
      <c r="C62" s="135"/>
      <c r="D62" s="136"/>
      <c r="E62" s="137"/>
      <c r="F62" s="555"/>
    </row>
    <row r="63" spans="1:6" ht="24.75" customHeight="1">
      <c r="A63" s="548"/>
      <c r="B63" s="134" t="s">
        <v>657</v>
      </c>
      <c r="C63" s="135" t="s">
        <v>9</v>
      </c>
      <c r="D63" s="136">
        <v>2</v>
      </c>
      <c r="E63" s="137">
        <v>0</v>
      </c>
      <c r="F63" s="555">
        <f aca="true" t="shared" si="0" ref="F63:F68">D63*E63</f>
        <v>0</v>
      </c>
    </row>
    <row r="64" spans="1:6" ht="20.25" customHeight="1">
      <c r="A64" s="548"/>
      <c r="B64" s="134" t="s">
        <v>658</v>
      </c>
      <c r="C64" s="135" t="s">
        <v>9</v>
      </c>
      <c r="D64" s="136">
        <v>6</v>
      </c>
      <c r="E64" s="137">
        <v>0</v>
      </c>
      <c r="F64" s="555">
        <f t="shared" si="0"/>
        <v>0</v>
      </c>
    </row>
    <row r="65" spans="1:6" ht="26.25" customHeight="1">
      <c r="A65" s="581"/>
      <c r="B65" s="134" t="s">
        <v>659</v>
      </c>
      <c r="C65" s="135" t="s">
        <v>9</v>
      </c>
      <c r="D65" s="136">
        <v>2</v>
      </c>
      <c r="E65" s="137">
        <v>0</v>
      </c>
      <c r="F65" s="555">
        <f t="shared" si="0"/>
        <v>0</v>
      </c>
    </row>
    <row r="66" spans="1:6" ht="24" customHeight="1">
      <c r="A66" s="581"/>
      <c r="B66" s="134" t="s">
        <v>660</v>
      </c>
      <c r="C66" s="135" t="s">
        <v>9</v>
      </c>
      <c r="D66" s="136">
        <v>1</v>
      </c>
      <c r="E66" s="137">
        <v>0</v>
      </c>
      <c r="F66" s="555">
        <f t="shared" si="0"/>
        <v>0</v>
      </c>
    </row>
    <row r="67" spans="1:6" ht="24.75" customHeight="1">
      <c r="A67" s="581"/>
      <c r="B67" s="134" t="s">
        <v>661</v>
      </c>
      <c r="C67" s="135" t="s">
        <v>9</v>
      </c>
      <c r="D67" s="558">
        <v>2</v>
      </c>
      <c r="E67" s="137">
        <v>0</v>
      </c>
      <c r="F67" s="555">
        <f t="shared" si="0"/>
        <v>0</v>
      </c>
    </row>
    <row r="68" spans="1:6" ht="17.25" customHeight="1">
      <c r="A68" s="581"/>
      <c r="B68" s="134" t="s">
        <v>662</v>
      </c>
      <c r="C68" s="135" t="s">
        <v>9</v>
      </c>
      <c r="D68" s="558">
        <v>2</v>
      </c>
      <c r="E68" s="137">
        <v>0</v>
      </c>
      <c r="F68" s="555">
        <f t="shared" si="0"/>
        <v>0</v>
      </c>
    </row>
    <row r="69" spans="1:6" ht="15.75">
      <c r="A69" s="581"/>
      <c r="B69" s="134"/>
      <c r="C69" s="135"/>
      <c r="D69" s="136"/>
      <c r="E69" s="137"/>
      <c r="F69" s="555"/>
    </row>
    <row r="70" spans="1:6" ht="56.25" customHeight="1">
      <c r="A70" s="576" t="s">
        <v>74</v>
      </c>
      <c r="B70" s="557" t="s">
        <v>663</v>
      </c>
      <c r="C70" s="135"/>
      <c r="D70" s="136"/>
      <c r="E70" s="137"/>
      <c r="F70" s="138"/>
    </row>
    <row r="71" spans="1:6" ht="35.25" customHeight="1">
      <c r="A71" s="576"/>
      <c r="B71" s="134" t="s">
        <v>664</v>
      </c>
      <c r="C71" s="135" t="s">
        <v>621</v>
      </c>
      <c r="D71" s="136">
        <v>25</v>
      </c>
      <c r="E71" s="137">
        <v>0</v>
      </c>
      <c r="F71" s="555">
        <f>D71*E71</f>
        <v>0</v>
      </c>
    </row>
    <row r="72" spans="1:6" ht="30" customHeight="1">
      <c r="A72" s="576"/>
      <c r="B72" s="134" t="s">
        <v>665</v>
      </c>
      <c r="C72" s="135" t="s">
        <v>621</v>
      </c>
      <c r="D72" s="136">
        <v>20</v>
      </c>
      <c r="E72" s="137">
        <v>0</v>
      </c>
      <c r="F72" s="555">
        <f>D72*E72</f>
        <v>0</v>
      </c>
    </row>
    <row r="73" spans="1:6" ht="25.5" customHeight="1">
      <c r="A73" s="576"/>
      <c r="B73" s="134" t="s">
        <v>666</v>
      </c>
      <c r="C73" s="135" t="s">
        <v>621</v>
      </c>
      <c r="D73" s="136">
        <v>40</v>
      </c>
      <c r="E73" s="137"/>
      <c r="F73" s="137"/>
    </row>
    <row r="74" spans="1:6" ht="25.5" customHeight="1">
      <c r="A74" s="576"/>
      <c r="B74" s="134" t="s">
        <v>667</v>
      </c>
      <c r="C74" s="135" t="s">
        <v>621</v>
      </c>
      <c r="D74" s="136">
        <v>350</v>
      </c>
      <c r="E74" s="137">
        <v>0</v>
      </c>
      <c r="F74" s="555">
        <f>D74*E74</f>
        <v>0</v>
      </c>
    </row>
    <row r="75" spans="1:6" ht="30" customHeight="1">
      <c r="A75" s="576"/>
      <c r="B75" s="134" t="s">
        <v>668</v>
      </c>
      <c r="C75" s="135" t="s">
        <v>621</v>
      </c>
      <c r="D75" s="136">
        <v>40</v>
      </c>
      <c r="E75" s="137">
        <v>0</v>
      </c>
      <c r="F75" s="555">
        <f aca="true" t="shared" si="1" ref="F75:F77">D75*E75</f>
        <v>0</v>
      </c>
    </row>
    <row r="76" spans="1:6" ht="28.5" customHeight="1">
      <c r="A76" s="576"/>
      <c r="B76" s="134" t="s">
        <v>669</v>
      </c>
      <c r="C76" s="135" t="s">
        <v>621</v>
      </c>
      <c r="D76" s="136">
        <v>80</v>
      </c>
      <c r="E76" s="137">
        <v>0</v>
      </c>
      <c r="F76" s="555">
        <f t="shared" si="1"/>
        <v>0</v>
      </c>
    </row>
    <row r="77" spans="1:6" ht="24.75" customHeight="1">
      <c r="A77" s="576"/>
      <c r="B77" s="134" t="s">
        <v>670</v>
      </c>
      <c r="C77" s="135" t="s">
        <v>621</v>
      </c>
      <c r="D77" s="136">
        <v>50</v>
      </c>
      <c r="E77" s="137">
        <v>0</v>
      </c>
      <c r="F77" s="555">
        <f t="shared" si="1"/>
        <v>0</v>
      </c>
    </row>
    <row r="78" spans="1:6" ht="15.75">
      <c r="A78" s="544"/>
      <c r="B78" s="534"/>
      <c r="C78" s="545"/>
      <c r="D78" s="546"/>
      <c r="E78" s="547"/>
      <c r="F78" s="138"/>
    </row>
    <row r="79" spans="1:6" ht="87.75" customHeight="1">
      <c r="A79" s="576" t="s">
        <v>170</v>
      </c>
      <c r="B79" s="557" t="s">
        <v>671</v>
      </c>
      <c r="C79" s="135"/>
      <c r="D79" s="137"/>
      <c r="E79" s="582"/>
      <c r="F79" s="138"/>
    </row>
    <row r="80" spans="1:6" ht="28.5" customHeight="1">
      <c r="A80" s="583"/>
      <c r="B80" s="134" t="s">
        <v>672</v>
      </c>
      <c r="C80" s="135" t="s">
        <v>673</v>
      </c>
      <c r="D80" s="136"/>
      <c r="E80" s="137"/>
      <c r="F80" s="137"/>
    </row>
    <row r="81" spans="1:6" ht="18" customHeight="1">
      <c r="A81" s="583"/>
      <c r="B81" s="134" t="s">
        <v>674</v>
      </c>
      <c r="C81" s="135" t="s">
        <v>673</v>
      </c>
      <c r="D81" s="136"/>
      <c r="E81" s="137"/>
      <c r="F81" s="137"/>
    </row>
    <row r="82" spans="1:6" ht="42" customHeight="1">
      <c r="A82" s="583"/>
      <c r="B82" s="134" t="s">
        <v>675</v>
      </c>
      <c r="C82" s="584" t="s">
        <v>676</v>
      </c>
      <c r="D82" s="136"/>
      <c r="E82" s="137"/>
      <c r="F82" s="555"/>
    </row>
    <row r="83" spans="1:6" ht="45" customHeight="1">
      <c r="A83" s="583"/>
      <c r="B83" s="134" t="s">
        <v>677</v>
      </c>
      <c r="C83" s="584" t="s">
        <v>678</v>
      </c>
      <c r="D83" s="136"/>
      <c r="E83" s="137"/>
      <c r="F83" s="555"/>
    </row>
    <row r="84" spans="1:6" ht="43.5" customHeight="1">
      <c r="A84" s="583"/>
      <c r="B84" s="134" t="s">
        <v>679</v>
      </c>
      <c r="C84" s="584" t="s">
        <v>680</v>
      </c>
      <c r="D84" s="136"/>
      <c r="E84" s="137"/>
      <c r="F84" s="555"/>
    </row>
    <row r="85" spans="1:6" ht="39.75" customHeight="1">
      <c r="A85" s="583"/>
      <c r="B85" s="134" t="s">
        <v>681</v>
      </c>
      <c r="C85" s="585" t="s">
        <v>682</v>
      </c>
      <c r="D85" s="136"/>
      <c r="E85" s="137"/>
      <c r="F85" s="555"/>
    </row>
    <row r="86" spans="1:6" ht="25.5" customHeight="1">
      <c r="A86" s="586"/>
      <c r="B86" s="134" t="s">
        <v>683</v>
      </c>
      <c r="C86" s="584" t="s">
        <v>684</v>
      </c>
      <c r="D86" s="587"/>
      <c r="E86" s="137"/>
      <c r="F86" s="138"/>
    </row>
    <row r="87" spans="1:6" ht="15.75">
      <c r="A87" s="576"/>
      <c r="B87" s="588"/>
      <c r="C87" s="589" t="s">
        <v>648</v>
      </c>
      <c r="D87" s="590">
        <v>1</v>
      </c>
      <c r="E87" s="137">
        <v>0</v>
      </c>
      <c r="F87" s="555">
        <f aca="true" t="shared" si="2" ref="F87">D87*E87</f>
        <v>0</v>
      </c>
    </row>
    <row r="88" spans="1:6" ht="19.5">
      <c r="A88" s="573"/>
      <c r="B88" s="554"/>
      <c r="C88" s="554"/>
      <c r="D88" s="591"/>
      <c r="E88" s="537"/>
      <c r="F88" s="537"/>
    </row>
    <row r="89" spans="1:6" ht="39" customHeight="1">
      <c r="A89" s="576" t="s">
        <v>172</v>
      </c>
      <c r="B89" s="557" t="s">
        <v>685</v>
      </c>
      <c r="C89" s="135"/>
      <c r="D89" s="136"/>
      <c r="E89" s="137"/>
      <c r="F89" s="138"/>
    </row>
    <row r="90" spans="1:6" ht="25.5" customHeight="1">
      <c r="A90" s="548"/>
      <c r="B90" s="592" t="s">
        <v>686</v>
      </c>
      <c r="C90" s="135" t="s">
        <v>9</v>
      </c>
      <c r="D90" s="136">
        <v>35</v>
      </c>
      <c r="E90" s="137">
        <v>0</v>
      </c>
      <c r="F90" s="555">
        <f aca="true" t="shared" si="3" ref="F90:F98">D90*E90</f>
        <v>0</v>
      </c>
    </row>
    <row r="91" spans="1:6" ht="25.5" customHeight="1">
      <c r="A91" s="548"/>
      <c r="B91" s="134" t="s">
        <v>687</v>
      </c>
      <c r="C91" s="135" t="s">
        <v>621</v>
      </c>
      <c r="D91" s="136">
        <v>30</v>
      </c>
      <c r="E91" s="137">
        <v>0</v>
      </c>
      <c r="F91" s="555">
        <f t="shared" si="3"/>
        <v>0</v>
      </c>
    </row>
    <row r="92" spans="1:6" ht="28.5" customHeight="1">
      <c r="A92" s="548"/>
      <c r="B92" s="134" t="s">
        <v>688</v>
      </c>
      <c r="C92" s="135" t="s">
        <v>621</v>
      </c>
      <c r="D92" s="136">
        <v>50</v>
      </c>
      <c r="E92" s="137">
        <v>0</v>
      </c>
      <c r="F92" s="555">
        <f t="shared" si="3"/>
        <v>0</v>
      </c>
    </row>
    <row r="93" spans="1:6" ht="25.5" customHeight="1">
      <c r="A93" s="548"/>
      <c r="B93" s="134" t="s">
        <v>689</v>
      </c>
      <c r="C93" s="135" t="s">
        <v>9</v>
      </c>
      <c r="D93" s="136">
        <v>20</v>
      </c>
      <c r="E93" s="137">
        <v>0</v>
      </c>
      <c r="F93" s="555">
        <f t="shared" si="3"/>
        <v>0</v>
      </c>
    </row>
    <row r="94" spans="1:6" ht="27" customHeight="1">
      <c r="A94" s="576"/>
      <c r="B94" s="134" t="s">
        <v>690</v>
      </c>
      <c r="C94" s="135" t="s">
        <v>9</v>
      </c>
      <c r="D94" s="136">
        <v>40</v>
      </c>
      <c r="E94" s="137">
        <v>0</v>
      </c>
      <c r="F94" s="555">
        <f t="shared" si="3"/>
        <v>0</v>
      </c>
    </row>
    <row r="95" spans="1:6" ht="29.25" customHeight="1">
      <c r="A95" s="576"/>
      <c r="B95" s="134" t="s">
        <v>691</v>
      </c>
      <c r="C95" s="135" t="s">
        <v>9</v>
      </c>
      <c r="D95" s="136">
        <v>60</v>
      </c>
      <c r="E95" s="137">
        <v>0</v>
      </c>
      <c r="F95" s="555">
        <f t="shared" si="3"/>
        <v>0</v>
      </c>
    </row>
    <row r="96" spans="1:6" ht="22.5" customHeight="1">
      <c r="A96" s="576"/>
      <c r="B96" s="134" t="s">
        <v>692</v>
      </c>
      <c r="C96" s="135" t="s">
        <v>621</v>
      </c>
      <c r="D96" s="136">
        <v>40</v>
      </c>
      <c r="E96" s="137">
        <v>0</v>
      </c>
      <c r="F96" s="555">
        <f t="shared" si="3"/>
        <v>0</v>
      </c>
    </row>
    <row r="97" spans="1:6" ht="25.5" customHeight="1">
      <c r="A97" s="576"/>
      <c r="B97" s="134" t="s">
        <v>693</v>
      </c>
      <c r="C97" s="135" t="s">
        <v>621</v>
      </c>
      <c r="D97" s="136">
        <v>100</v>
      </c>
      <c r="E97" s="137">
        <v>0</v>
      </c>
      <c r="F97" s="555">
        <f t="shared" si="3"/>
        <v>0</v>
      </c>
    </row>
    <row r="98" spans="1:6" ht="21" customHeight="1">
      <c r="A98" s="576"/>
      <c r="B98" s="134" t="s">
        <v>694</v>
      </c>
      <c r="C98" s="135" t="s">
        <v>621</v>
      </c>
      <c r="D98" s="136">
        <v>150</v>
      </c>
      <c r="E98" s="137">
        <v>0</v>
      </c>
      <c r="F98" s="555">
        <f t="shared" si="3"/>
        <v>0</v>
      </c>
    </row>
    <row r="99" spans="1:6" ht="15.75">
      <c r="A99" s="576"/>
      <c r="B99" s="134"/>
      <c r="C99" s="135"/>
      <c r="D99" s="136"/>
      <c r="E99" s="137"/>
      <c r="F99" s="138"/>
    </row>
    <row r="100" spans="1:6" ht="49.5" customHeight="1">
      <c r="A100" s="576" t="s">
        <v>174</v>
      </c>
      <c r="B100" s="557" t="s">
        <v>695</v>
      </c>
      <c r="C100" s="135" t="s">
        <v>696</v>
      </c>
      <c r="D100" s="136">
        <v>1</v>
      </c>
      <c r="E100" s="137">
        <v>0</v>
      </c>
      <c r="F100" s="555">
        <f aca="true" t="shared" si="4" ref="F100">D100*E100</f>
        <v>0</v>
      </c>
    </row>
    <row r="101" spans="1:6" ht="27" customHeight="1">
      <c r="A101" s="544"/>
      <c r="B101" s="534"/>
      <c r="C101" s="545"/>
      <c r="D101" s="546"/>
      <c r="E101" s="547"/>
      <c r="F101" s="138"/>
    </row>
    <row r="102" spans="1:6" ht="24.75" customHeight="1">
      <c r="A102" s="567"/>
      <c r="B102" s="593" t="s">
        <v>697</v>
      </c>
      <c r="C102" s="594"/>
      <c r="D102" s="595"/>
      <c r="E102" s="596"/>
      <c r="F102" s="597">
        <f>SUM(F30:F100)</f>
        <v>0</v>
      </c>
    </row>
    <row r="103" spans="1:6" ht="15.75">
      <c r="A103" s="544"/>
      <c r="B103" s="534"/>
      <c r="C103" s="545"/>
      <c r="D103" s="546"/>
      <c r="E103" s="547"/>
      <c r="F103" s="138"/>
    </row>
    <row r="104" spans="1:6" ht="30.75" customHeight="1">
      <c r="A104" s="541" t="s">
        <v>698</v>
      </c>
      <c r="B104" s="598" t="s">
        <v>699</v>
      </c>
      <c r="C104" s="574"/>
      <c r="D104" s="536"/>
      <c r="E104" s="542"/>
      <c r="F104" s="543"/>
    </row>
    <row r="105" spans="1:6" ht="15.75">
      <c r="A105" s="544"/>
      <c r="B105" s="534"/>
      <c r="C105" s="545"/>
      <c r="D105" s="546"/>
      <c r="E105" s="547"/>
      <c r="F105" s="138"/>
    </row>
    <row r="106" spans="1:6" ht="86.25" customHeight="1">
      <c r="A106" s="548" t="s">
        <v>7</v>
      </c>
      <c r="B106" s="557" t="s">
        <v>700</v>
      </c>
      <c r="C106" s="135" t="s">
        <v>9</v>
      </c>
      <c r="D106" s="136">
        <v>10</v>
      </c>
      <c r="E106" s="137">
        <v>0</v>
      </c>
      <c r="F106" s="555">
        <f aca="true" t="shared" si="5" ref="F106">D106*E106</f>
        <v>0</v>
      </c>
    </row>
    <row r="107" spans="1:6" ht="15.75">
      <c r="A107" s="548"/>
      <c r="B107" s="557"/>
      <c r="C107" s="135"/>
      <c r="D107" s="136"/>
      <c r="E107" s="137"/>
      <c r="F107" s="137"/>
    </row>
    <row r="108" spans="1:6" ht="102.75" customHeight="1">
      <c r="A108" s="548" t="s">
        <v>6</v>
      </c>
      <c r="B108" s="557" t="s">
        <v>701</v>
      </c>
      <c r="C108" s="135" t="s">
        <v>9</v>
      </c>
      <c r="D108" s="136">
        <v>24</v>
      </c>
      <c r="E108" s="137">
        <v>0</v>
      </c>
      <c r="F108" s="555">
        <f aca="true" t="shared" si="6" ref="F108">D108*E108</f>
        <v>0</v>
      </c>
    </row>
    <row r="109" spans="1:6" ht="15.75">
      <c r="A109" s="548"/>
      <c r="B109" s="557"/>
      <c r="C109" s="135"/>
      <c r="D109" s="136"/>
      <c r="E109" s="137"/>
      <c r="F109" s="137"/>
    </row>
    <row r="110" spans="1:6" ht="72.75" customHeight="1">
      <c r="A110" s="548" t="s">
        <v>22</v>
      </c>
      <c r="B110" s="557" t="s">
        <v>702</v>
      </c>
      <c r="C110" s="135" t="s">
        <v>9</v>
      </c>
      <c r="D110" s="136">
        <v>13</v>
      </c>
      <c r="E110" s="137">
        <v>0</v>
      </c>
      <c r="F110" s="555">
        <f aca="true" t="shared" si="7" ref="F110">D110*E110</f>
        <v>0</v>
      </c>
    </row>
    <row r="111" spans="1:6" ht="15.75">
      <c r="A111" s="548"/>
      <c r="B111" s="557"/>
      <c r="C111" s="135"/>
      <c r="D111" s="136"/>
      <c r="E111" s="137"/>
      <c r="F111" s="137"/>
    </row>
    <row r="112" spans="1:6" ht="75" customHeight="1">
      <c r="A112" s="548" t="s">
        <v>23</v>
      </c>
      <c r="B112" s="557" t="s">
        <v>703</v>
      </c>
      <c r="C112" s="135" t="s">
        <v>9</v>
      </c>
      <c r="D112" s="136">
        <v>3</v>
      </c>
      <c r="E112" s="137">
        <v>0</v>
      </c>
      <c r="F112" s="555">
        <f aca="true" t="shared" si="8" ref="F112">D112*E112</f>
        <v>0</v>
      </c>
    </row>
    <row r="113" spans="1:6" ht="15.75">
      <c r="A113" s="548"/>
      <c r="B113" s="557"/>
      <c r="C113" s="135"/>
      <c r="D113" s="136"/>
      <c r="E113" s="137"/>
      <c r="F113" s="137"/>
    </row>
    <row r="114" spans="1:6" ht="73.5" customHeight="1">
      <c r="A114" s="548" t="s">
        <v>24</v>
      </c>
      <c r="B114" s="557" t="s">
        <v>704</v>
      </c>
      <c r="C114" s="135" t="s">
        <v>9</v>
      </c>
      <c r="D114" s="136">
        <v>1</v>
      </c>
      <c r="E114" s="137">
        <v>0</v>
      </c>
      <c r="F114" s="555">
        <f aca="true" t="shared" si="9" ref="F114">D114*E114</f>
        <v>0</v>
      </c>
    </row>
    <row r="115" spans="1:6" ht="15.75">
      <c r="A115" s="548"/>
      <c r="B115" s="557"/>
      <c r="C115" s="135"/>
      <c r="D115" s="136"/>
      <c r="E115" s="137"/>
      <c r="F115" s="137"/>
    </row>
    <row r="116" spans="1:6" ht="73.5" customHeight="1">
      <c r="A116" s="576" t="s">
        <v>34</v>
      </c>
      <c r="B116" s="557" t="s">
        <v>705</v>
      </c>
      <c r="C116" s="135" t="s">
        <v>9</v>
      </c>
      <c r="D116" s="136">
        <v>7</v>
      </c>
      <c r="E116" s="137">
        <v>0</v>
      </c>
      <c r="F116" s="555">
        <f aca="true" t="shared" si="10" ref="F116">D116*E116</f>
        <v>0</v>
      </c>
    </row>
    <row r="117" spans="1:6" ht="15.75">
      <c r="A117" s="548"/>
      <c r="B117" s="557"/>
      <c r="C117" s="135"/>
      <c r="D117" s="136"/>
      <c r="E117" s="137"/>
      <c r="F117" s="137"/>
    </row>
    <row r="118" spans="1:6" ht="72.75" customHeight="1">
      <c r="A118" s="548" t="s">
        <v>36</v>
      </c>
      <c r="B118" s="557" t="s">
        <v>706</v>
      </c>
      <c r="C118" s="135" t="s">
        <v>9</v>
      </c>
      <c r="D118" s="558">
        <v>1</v>
      </c>
      <c r="E118" s="137">
        <v>0</v>
      </c>
      <c r="F118" s="555">
        <f aca="true" t="shared" si="11" ref="F118">D118*E118</f>
        <v>0</v>
      </c>
    </row>
    <row r="119" spans="1:6" ht="15.75">
      <c r="A119" s="548"/>
      <c r="B119" s="557"/>
      <c r="C119" s="135"/>
      <c r="D119" s="558"/>
      <c r="E119" s="137"/>
      <c r="F119" s="137"/>
    </row>
    <row r="120" spans="1:6" ht="75" customHeight="1">
      <c r="A120" s="548" t="s">
        <v>40</v>
      </c>
      <c r="B120" s="557" t="s">
        <v>707</v>
      </c>
      <c r="C120" s="135" t="s">
        <v>9</v>
      </c>
      <c r="D120" s="558">
        <v>6</v>
      </c>
      <c r="E120" s="137">
        <v>0</v>
      </c>
      <c r="F120" s="555">
        <f aca="true" t="shared" si="12" ref="F120">D120*E120</f>
        <v>0</v>
      </c>
    </row>
    <row r="121" spans="1:6" ht="15.75">
      <c r="A121" s="548"/>
      <c r="B121" s="557"/>
      <c r="C121" s="135"/>
      <c r="D121" s="558"/>
      <c r="E121" s="137"/>
      <c r="F121" s="137"/>
    </row>
    <row r="122" spans="1:6" ht="62.25" customHeight="1">
      <c r="A122" s="548" t="s">
        <v>41</v>
      </c>
      <c r="B122" s="134" t="s">
        <v>708</v>
      </c>
      <c r="C122" s="135" t="s">
        <v>9</v>
      </c>
      <c r="D122" s="136">
        <v>10</v>
      </c>
      <c r="E122" s="137">
        <v>0</v>
      </c>
      <c r="F122" s="555">
        <f aca="true" t="shared" si="13" ref="F122">D122*E122</f>
        <v>0</v>
      </c>
    </row>
    <row r="123" spans="1:6" ht="15.75">
      <c r="A123" s="548"/>
      <c r="B123" s="134"/>
      <c r="C123" s="135"/>
      <c r="D123" s="136"/>
      <c r="E123" s="137"/>
      <c r="F123" s="555"/>
    </row>
    <row r="124" spans="1:6" ht="73.5" customHeight="1">
      <c r="A124" s="576" t="s">
        <v>73</v>
      </c>
      <c r="B124" s="557" t="s">
        <v>709</v>
      </c>
      <c r="C124" s="135"/>
      <c r="D124" s="136"/>
      <c r="E124" s="137"/>
      <c r="F124" s="138"/>
    </row>
    <row r="125" spans="1:6" ht="16.5" customHeight="1">
      <c r="A125" s="583"/>
      <c r="B125" s="134" t="s">
        <v>710</v>
      </c>
      <c r="C125" s="135" t="s">
        <v>9</v>
      </c>
      <c r="D125" s="136">
        <v>11</v>
      </c>
      <c r="E125" s="137">
        <v>0</v>
      </c>
      <c r="F125" s="555">
        <f aca="true" t="shared" si="14" ref="F125:F128">D125*E125</f>
        <v>0</v>
      </c>
    </row>
    <row r="126" spans="1:6" ht="21.75" customHeight="1">
      <c r="A126" s="583"/>
      <c r="B126" s="134" t="s">
        <v>711</v>
      </c>
      <c r="C126" s="135" t="s">
        <v>9</v>
      </c>
      <c r="D126" s="136">
        <v>4</v>
      </c>
      <c r="E126" s="137">
        <v>0</v>
      </c>
      <c r="F126" s="555">
        <f t="shared" si="14"/>
        <v>0</v>
      </c>
    </row>
    <row r="127" spans="1:6" ht="19.5" customHeight="1">
      <c r="A127" s="583"/>
      <c r="B127" s="134" t="s">
        <v>712</v>
      </c>
      <c r="C127" s="135" t="s">
        <v>9</v>
      </c>
      <c r="D127" s="136">
        <v>12</v>
      </c>
      <c r="E127" s="137">
        <v>0</v>
      </c>
      <c r="F127" s="555">
        <f t="shared" si="14"/>
        <v>0</v>
      </c>
    </row>
    <row r="128" spans="1:6" ht="22.5" customHeight="1">
      <c r="A128" s="583"/>
      <c r="B128" s="134" t="s">
        <v>713</v>
      </c>
      <c r="C128" s="135" t="s">
        <v>9</v>
      </c>
      <c r="D128" s="136">
        <v>7</v>
      </c>
      <c r="E128" s="137">
        <v>0</v>
      </c>
      <c r="F128" s="555">
        <f t="shared" si="14"/>
        <v>0</v>
      </c>
    </row>
    <row r="129" spans="1:6" ht="15.75">
      <c r="A129" s="583"/>
      <c r="B129" s="134"/>
      <c r="C129" s="135"/>
      <c r="D129" s="136"/>
      <c r="E129" s="137"/>
      <c r="F129" s="137"/>
    </row>
    <row r="130" spans="1:6" ht="71.25" customHeight="1">
      <c r="A130" s="548" t="s">
        <v>74</v>
      </c>
      <c r="B130" s="599" t="s">
        <v>714</v>
      </c>
      <c r="C130" s="135"/>
      <c r="D130" s="546"/>
      <c r="E130" s="547"/>
      <c r="F130" s="555"/>
    </row>
    <row r="131" spans="1:6" ht="27" customHeight="1">
      <c r="A131" s="583"/>
      <c r="B131" s="134" t="s">
        <v>715</v>
      </c>
      <c r="C131" s="135" t="s">
        <v>9</v>
      </c>
      <c r="D131" s="136">
        <v>2</v>
      </c>
      <c r="E131" s="137">
        <v>0</v>
      </c>
      <c r="F131" s="555">
        <f aca="true" t="shared" si="15" ref="F131">D131*E131</f>
        <v>0</v>
      </c>
    </row>
    <row r="132" spans="1:6" ht="15.75">
      <c r="A132" s="553"/>
      <c r="B132" s="592"/>
      <c r="C132" s="135"/>
      <c r="D132" s="136"/>
      <c r="E132" s="137"/>
      <c r="F132" s="555"/>
    </row>
    <row r="133" spans="1:6" ht="69.75" customHeight="1">
      <c r="A133" s="576" t="s">
        <v>170</v>
      </c>
      <c r="B133" s="557" t="s">
        <v>716</v>
      </c>
      <c r="C133" s="135"/>
      <c r="D133" s="136"/>
      <c r="E133" s="137"/>
      <c r="F133" s="137"/>
    </row>
    <row r="134" spans="1:6" ht="30" customHeight="1">
      <c r="A134" s="576"/>
      <c r="B134" s="134" t="s">
        <v>717</v>
      </c>
      <c r="C134" s="135" t="s">
        <v>621</v>
      </c>
      <c r="D134" s="136">
        <v>100</v>
      </c>
      <c r="E134" s="137">
        <v>0</v>
      </c>
      <c r="F134" s="555">
        <f aca="true" t="shared" si="16" ref="F134:F135">D134*E134</f>
        <v>0</v>
      </c>
    </row>
    <row r="135" spans="1:6" ht="29.25" customHeight="1">
      <c r="A135" s="576"/>
      <c r="B135" s="134" t="s">
        <v>718</v>
      </c>
      <c r="C135" s="135" t="s">
        <v>621</v>
      </c>
      <c r="D135" s="136">
        <v>450</v>
      </c>
      <c r="E135" s="137">
        <v>0</v>
      </c>
      <c r="F135" s="555">
        <f t="shared" si="16"/>
        <v>0</v>
      </c>
    </row>
    <row r="136" spans="1:6" ht="15.75">
      <c r="A136" s="576"/>
      <c r="B136" s="534"/>
      <c r="C136" s="545"/>
      <c r="D136" s="546"/>
      <c r="E136" s="547"/>
      <c r="F136" s="137"/>
    </row>
    <row r="137" spans="1:6" ht="37.5" customHeight="1">
      <c r="A137" s="576" t="s">
        <v>172</v>
      </c>
      <c r="B137" s="557" t="s">
        <v>685</v>
      </c>
      <c r="C137" s="135"/>
      <c r="D137" s="136"/>
      <c r="E137" s="137"/>
      <c r="F137" s="137"/>
    </row>
    <row r="138" spans="1:6" ht="29.25" customHeight="1">
      <c r="A138" s="576"/>
      <c r="B138" s="134" t="s">
        <v>719</v>
      </c>
      <c r="C138" s="135" t="s">
        <v>9</v>
      </c>
      <c r="D138" s="136">
        <v>10</v>
      </c>
      <c r="E138" s="137">
        <v>0</v>
      </c>
      <c r="F138" s="555">
        <f aca="true" t="shared" si="17" ref="F138:F142">D138*E138</f>
        <v>0</v>
      </c>
    </row>
    <row r="139" spans="1:6" ht="29.25" customHeight="1">
      <c r="A139" s="576"/>
      <c r="B139" s="134" t="s">
        <v>690</v>
      </c>
      <c r="C139" s="135" t="s">
        <v>9</v>
      </c>
      <c r="D139" s="136">
        <v>30</v>
      </c>
      <c r="E139" s="137">
        <v>0</v>
      </c>
      <c r="F139" s="555">
        <f t="shared" si="17"/>
        <v>0</v>
      </c>
    </row>
    <row r="140" spans="1:6" ht="27" customHeight="1">
      <c r="A140" s="576"/>
      <c r="B140" s="134" t="s">
        <v>691</v>
      </c>
      <c r="C140" s="135" t="s">
        <v>9</v>
      </c>
      <c r="D140" s="136">
        <v>40</v>
      </c>
      <c r="E140" s="137">
        <v>0</v>
      </c>
      <c r="F140" s="555">
        <f t="shared" si="17"/>
        <v>0</v>
      </c>
    </row>
    <row r="141" spans="1:6" ht="18" customHeight="1">
      <c r="A141" s="576"/>
      <c r="B141" s="134" t="s">
        <v>720</v>
      </c>
      <c r="C141" s="135" t="s">
        <v>621</v>
      </c>
      <c r="D141" s="136">
        <v>15</v>
      </c>
      <c r="E141" s="137">
        <v>0</v>
      </c>
      <c r="F141" s="555">
        <f t="shared" si="17"/>
        <v>0</v>
      </c>
    </row>
    <row r="142" spans="1:6" ht="19.5" customHeight="1">
      <c r="A142" s="576"/>
      <c r="B142" s="134" t="s">
        <v>694</v>
      </c>
      <c r="C142" s="135" t="s">
        <v>621</v>
      </c>
      <c r="D142" s="136">
        <v>250</v>
      </c>
      <c r="E142" s="137">
        <v>0</v>
      </c>
      <c r="F142" s="555">
        <f t="shared" si="17"/>
        <v>0</v>
      </c>
    </row>
    <row r="143" spans="1:6" ht="15.75">
      <c r="A143" s="576"/>
      <c r="B143" s="534"/>
      <c r="C143" s="545"/>
      <c r="D143" s="546"/>
      <c r="E143" s="547"/>
      <c r="F143" s="138"/>
    </row>
    <row r="144" spans="1:6" ht="24" customHeight="1">
      <c r="A144" s="567"/>
      <c r="B144" s="593" t="s">
        <v>721</v>
      </c>
      <c r="C144" s="594"/>
      <c r="D144" s="595"/>
      <c r="E144" s="600"/>
      <c r="F144" s="597">
        <f>SUM(F106:F142)</f>
        <v>0</v>
      </c>
    </row>
    <row r="145" spans="1:6" ht="15.75">
      <c r="A145" s="576"/>
      <c r="B145" s="134"/>
      <c r="C145" s="135"/>
      <c r="D145" s="136"/>
      <c r="E145" s="137"/>
      <c r="F145" s="137"/>
    </row>
    <row r="146" spans="1:6" ht="37.5">
      <c r="A146" s="601" t="s">
        <v>722</v>
      </c>
      <c r="B146" s="699" t="s">
        <v>723</v>
      </c>
      <c r="C146" s="699"/>
      <c r="D146" s="699"/>
      <c r="E146" s="699"/>
      <c r="F146" s="699"/>
    </row>
    <row r="147" spans="1:6" ht="18.75">
      <c r="A147" s="601"/>
      <c r="B147" s="598"/>
      <c r="C147" s="598"/>
      <c r="D147" s="598"/>
      <c r="E147" s="598"/>
      <c r="F147" s="598"/>
    </row>
    <row r="148" spans="1:6" ht="117.75" customHeight="1">
      <c r="A148" s="133" t="s">
        <v>7</v>
      </c>
      <c r="B148" s="557" t="s">
        <v>724</v>
      </c>
      <c r="C148" s="135" t="s">
        <v>621</v>
      </c>
      <c r="D148" s="136">
        <v>50</v>
      </c>
      <c r="E148" s="137">
        <v>0</v>
      </c>
      <c r="F148" s="555">
        <f aca="true" t="shared" si="18" ref="F148">D148*E148</f>
        <v>0</v>
      </c>
    </row>
    <row r="149" spans="1:6" ht="15.75">
      <c r="A149" s="133"/>
      <c r="B149" s="557"/>
      <c r="C149" s="135"/>
      <c r="D149" s="136"/>
      <c r="E149" s="137"/>
      <c r="F149" s="137"/>
    </row>
    <row r="150" spans="1:6" ht="69.75" customHeight="1">
      <c r="A150" s="133" t="s">
        <v>6</v>
      </c>
      <c r="B150" s="557" t="s">
        <v>725</v>
      </c>
      <c r="C150" s="135" t="s">
        <v>621</v>
      </c>
      <c r="D150" s="136">
        <v>50</v>
      </c>
      <c r="E150" s="137">
        <v>0</v>
      </c>
      <c r="F150" s="555">
        <f aca="true" t="shared" si="19" ref="F150">D150*E150</f>
        <v>0</v>
      </c>
    </row>
    <row r="151" spans="1:6" ht="15.75">
      <c r="A151" s="133"/>
      <c r="B151" s="134"/>
      <c r="C151" s="135"/>
      <c r="D151" s="136"/>
      <c r="E151" s="137"/>
      <c r="F151" s="137"/>
    </row>
    <row r="152" spans="1:6" ht="54.75" customHeight="1">
      <c r="A152" s="133" t="s">
        <v>22</v>
      </c>
      <c r="B152" s="557" t="s">
        <v>726</v>
      </c>
      <c r="C152" s="135" t="s">
        <v>9</v>
      </c>
      <c r="D152" s="136">
        <v>1</v>
      </c>
      <c r="E152" s="137">
        <v>0</v>
      </c>
      <c r="F152" s="555">
        <f aca="true" t="shared" si="20" ref="F152">D152*E152</f>
        <v>0</v>
      </c>
    </row>
    <row r="153" spans="1:6" ht="15.75">
      <c r="A153" s="133"/>
      <c r="B153" s="557"/>
      <c r="C153" s="135"/>
      <c r="D153" s="136"/>
      <c r="E153" s="602"/>
      <c r="F153" s="602"/>
    </row>
    <row r="154" spans="1:6" ht="51" customHeight="1">
      <c r="A154" s="133" t="s">
        <v>23</v>
      </c>
      <c r="B154" s="557" t="s">
        <v>727</v>
      </c>
      <c r="C154" s="135" t="s">
        <v>9</v>
      </c>
      <c r="D154" s="136">
        <v>1</v>
      </c>
      <c r="E154" s="137">
        <v>0</v>
      </c>
      <c r="F154" s="555">
        <f aca="true" t="shared" si="21" ref="F154">D154*E154</f>
        <v>0</v>
      </c>
    </row>
    <row r="155" spans="1:6" ht="15.75">
      <c r="A155" s="133"/>
      <c r="B155" s="557"/>
      <c r="C155" s="135"/>
      <c r="D155" s="136"/>
      <c r="E155" s="602"/>
      <c r="F155" s="602"/>
    </row>
    <row r="156" spans="1:6" ht="51" customHeight="1">
      <c r="A156" s="576" t="s">
        <v>24</v>
      </c>
      <c r="B156" s="557" t="s">
        <v>728</v>
      </c>
      <c r="C156" s="135" t="s">
        <v>621</v>
      </c>
      <c r="D156" s="136">
        <v>60</v>
      </c>
      <c r="E156" s="137">
        <v>0</v>
      </c>
      <c r="F156" s="555">
        <f aca="true" t="shared" si="22" ref="F156">D156*E156</f>
        <v>0</v>
      </c>
    </row>
    <row r="157" spans="1:6" ht="15.75">
      <c r="A157" s="544"/>
      <c r="B157" s="534"/>
      <c r="C157" s="545"/>
      <c r="D157" s="546"/>
      <c r="E157" s="547"/>
      <c r="F157" s="137"/>
    </row>
    <row r="158" spans="1:6" ht="52.5" customHeight="1">
      <c r="A158" s="576" t="s">
        <v>24</v>
      </c>
      <c r="B158" s="557" t="s">
        <v>729</v>
      </c>
      <c r="C158" s="135" t="s">
        <v>621</v>
      </c>
      <c r="D158" s="136">
        <v>80</v>
      </c>
      <c r="E158" s="137">
        <v>0</v>
      </c>
      <c r="F158" s="555">
        <f aca="true" t="shared" si="23" ref="F158">D158*E158</f>
        <v>0</v>
      </c>
    </row>
    <row r="159" spans="1:6" ht="15.75">
      <c r="A159" s="544"/>
      <c r="B159" s="534"/>
      <c r="C159" s="545"/>
      <c r="D159" s="546"/>
      <c r="E159" s="547"/>
      <c r="F159" s="137"/>
    </row>
    <row r="160" spans="1:6" ht="25.5" customHeight="1">
      <c r="A160" s="576" t="s">
        <v>34</v>
      </c>
      <c r="B160" s="557" t="s">
        <v>730</v>
      </c>
      <c r="C160" s="135"/>
      <c r="D160" s="136"/>
      <c r="E160" s="137"/>
      <c r="F160" s="137"/>
    </row>
    <row r="161" spans="1:6" ht="21" customHeight="1">
      <c r="A161" s="603"/>
      <c r="B161" s="134" t="s">
        <v>731</v>
      </c>
      <c r="C161" s="135" t="s">
        <v>621</v>
      </c>
      <c r="D161" s="136">
        <v>80</v>
      </c>
      <c r="E161" s="137">
        <v>0</v>
      </c>
      <c r="F161" s="555">
        <f aca="true" t="shared" si="24" ref="F161">D161*E161</f>
        <v>0</v>
      </c>
    </row>
    <row r="162" spans="1:6" ht="15.75">
      <c r="A162" s="548"/>
      <c r="B162" s="134"/>
      <c r="C162" s="135"/>
      <c r="D162" s="136"/>
      <c r="E162" s="137"/>
      <c r="F162" s="137"/>
    </row>
    <row r="163" spans="1:6" ht="18.75">
      <c r="A163" s="604"/>
      <c r="B163" s="700" t="s">
        <v>732</v>
      </c>
      <c r="C163" s="701"/>
      <c r="D163" s="701"/>
      <c r="E163" s="702">
        <f>SUM(F148:F161)</f>
        <v>0</v>
      </c>
      <c r="F163" s="703"/>
    </row>
    <row r="164" spans="1:6" ht="20.25">
      <c r="A164" s="567"/>
      <c r="B164" s="568"/>
      <c r="C164" s="569"/>
      <c r="D164" s="570"/>
      <c r="E164" s="571"/>
      <c r="F164" s="572"/>
    </row>
    <row r="165" spans="1:6" ht="28.5" customHeight="1">
      <c r="A165" s="605" t="s">
        <v>733</v>
      </c>
      <c r="B165" s="598" t="s">
        <v>734</v>
      </c>
      <c r="C165" s="574"/>
      <c r="D165" s="536"/>
      <c r="E165" s="542"/>
      <c r="F165" s="543"/>
    </row>
    <row r="166" spans="1:6" ht="15.75">
      <c r="A166" s="133"/>
      <c r="B166" s="134"/>
      <c r="C166" s="135"/>
      <c r="D166" s="136"/>
      <c r="E166" s="137"/>
      <c r="F166" s="138"/>
    </row>
    <row r="167" spans="1:6" ht="44.25" customHeight="1">
      <c r="A167" s="133" t="s">
        <v>7</v>
      </c>
      <c r="B167" s="134" t="s">
        <v>735</v>
      </c>
      <c r="C167" s="135" t="s">
        <v>621</v>
      </c>
      <c r="D167" s="136">
        <v>40</v>
      </c>
      <c r="E167" s="137">
        <v>0</v>
      </c>
      <c r="F167" s="555">
        <f aca="true" t="shared" si="25" ref="F167">D167*E167</f>
        <v>0</v>
      </c>
    </row>
    <row r="168" spans="1:6" ht="21.75" customHeight="1">
      <c r="A168" s="133" t="s">
        <v>6</v>
      </c>
      <c r="B168" s="557" t="s">
        <v>736</v>
      </c>
      <c r="C168" s="135"/>
      <c r="D168" s="136"/>
      <c r="E168" s="137"/>
      <c r="F168" s="138"/>
    </row>
    <row r="169" spans="1:6" ht="23.25" customHeight="1">
      <c r="A169" s="606"/>
      <c r="B169" s="134" t="s">
        <v>737</v>
      </c>
      <c r="C169" s="135" t="s">
        <v>621</v>
      </c>
      <c r="D169" s="136">
        <v>40</v>
      </c>
      <c r="E169" s="137">
        <v>0</v>
      </c>
      <c r="F169" s="555">
        <f aca="true" t="shared" si="26" ref="F169">D169*E169</f>
        <v>0</v>
      </c>
    </row>
    <row r="170" spans="1:6" ht="15.75">
      <c r="A170" s="607"/>
      <c r="B170" s="557"/>
      <c r="C170" s="135"/>
      <c r="D170" s="136"/>
      <c r="E170" s="137"/>
      <c r="F170" s="555"/>
    </row>
    <row r="171" spans="1:6" ht="18.75">
      <c r="A171" s="604"/>
      <c r="B171" s="700" t="s">
        <v>738</v>
      </c>
      <c r="C171" s="701"/>
      <c r="D171" s="701"/>
      <c r="E171" s="600"/>
      <c r="F171" s="597">
        <f>SUM(F167:F169)</f>
        <v>0</v>
      </c>
    </row>
    <row r="172" spans="1:6" ht="15.75">
      <c r="A172" s="607"/>
      <c r="B172" s="557"/>
      <c r="C172" s="135"/>
      <c r="D172" s="136"/>
      <c r="E172" s="137"/>
      <c r="F172" s="555"/>
    </row>
    <row r="173" spans="1:6" ht="15.75">
      <c r="A173" s="607"/>
      <c r="B173" s="557"/>
      <c r="C173" s="135"/>
      <c r="D173" s="136"/>
      <c r="E173" s="137"/>
      <c r="F173" s="555"/>
    </row>
    <row r="174" spans="1:6" ht="15.75">
      <c r="A174" s="607"/>
      <c r="B174" s="557"/>
      <c r="C174" s="135"/>
      <c r="D174" s="136"/>
      <c r="E174" s="137"/>
      <c r="F174" s="555"/>
    </row>
    <row r="175" spans="1:6" ht="15.75">
      <c r="A175" s="133"/>
      <c r="B175" s="134"/>
      <c r="C175" s="135"/>
      <c r="D175" s="136"/>
      <c r="E175" s="137"/>
      <c r="F175" s="138"/>
    </row>
    <row r="176" spans="1:6" ht="15.75">
      <c r="A176" s="133"/>
      <c r="B176" s="134"/>
      <c r="C176" s="135"/>
      <c r="D176" s="136"/>
      <c r="E176" s="137"/>
      <c r="F176" s="138"/>
    </row>
    <row r="177" spans="1:6" ht="20.25">
      <c r="A177" s="608"/>
      <c r="B177" s="710" t="s">
        <v>739</v>
      </c>
      <c r="C177" s="710"/>
      <c r="D177" s="710"/>
      <c r="E177" s="710"/>
      <c r="F177" s="138"/>
    </row>
    <row r="178" spans="1:6" ht="20.25">
      <c r="A178" s="608"/>
      <c r="B178" s="609"/>
      <c r="C178" s="609"/>
      <c r="D178" s="610"/>
      <c r="E178" s="609"/>
      <c r="F178" s="138"/>
    </row>
    <row r="179" spans="1:6" ht="15.75">
      <c r="A179" s="544"/>
      <c r="B179" s="611"/>
      <c r="C179" s="612"/>
      <c r="D179" s="613"/>
      <c r="E179" s="614"/>
      <c r="F179" s="615"/>
    </row>
    <row r="180" spans="1:6" ht="21.75" customHeight="1">
      <c r="A180" s="616" t="s">
        <v>616</v>
      </c>
      <c r="B180" s="711" t="s">
        <v>617</v>
      </c>
      <c r="C180" s="711"/>
      <c r="D180" s="617"/>
      <c r="E180" s="571"/>
      <c r="F180" s="572">
        <f ca="1">F26</f>
        <v>0</v>
      </c>
    </row>
    <row r="181" spans="1:6" ht="15.75">
      <c r="A181" s="618"/>
      <c r="B181" s="619"/>
      <c r="C181" s="620"/>
      <c r="D181" s="617"/>
      <c r="E181" s="614"/>
      <c r="F181" s="615"/>
    </row>
    <row r="182" spans="1:6" ht="23.25" customHeight="1">
      <c r="A182" s="616" t="s">
        <v>626</v>
      </c>
      <c r="B182" s="616" t="s">
        <v>627</v>
      </c>
      <c r="C182" s="620"/>
      <c r="D182" s="617"/>
      <c r="E182" s="571"/>
      <c r="F182" s="572">
        <f>F102</f>
        <v>0</v>
      </c>
    </row>
    <row r="183" spans="1:6" ht="15.75">
      <c r="A183" s="618"/>
      <c r="B183" s="619"/>
      <c r="C183" s="620"/>
      <c r="D183" s="617"/>
      <c r="E183" s="614"/>
      <c r="F183" s="615"/>
    </row>
    <row r="184" spans="1:6" ht="21.75" customHeight="1">
      <c r="A184" s="616" t="s">
        <v>698</v>
      </c>
      <c r="B184" s="616" t="s">
        <v>699</v>
      </c>
      <c r="C184" s="620"/>
      <c r="D184" s="617"/>
      <c r="E184" s="571"/>
      <c r="F184" s="572">
        <f>F144</f>
        <v>0</v>
      </c>
    </row>
    <row r="185" spans="1:6" ht="18.75">
      <c r="A185" s="541"/>
      <c r="B185" s="598"/>
      <c r="C185" s="620"/>
      <c r="D185" s="617"/>
      <c r="E185" s="614"/>
      <c r="F185" s="615"/>
    </row>
    <row r="186" spans="1:6" ht="24.75" customHeight="1">
      <c r="A186" s="541" t="s">
        <v>722</v>
      </c>
      <c r="B186" s="699" t="s">
        <v>723</v>
      </c>
      <c r="C186" s="699"/>
      <c r="D186" s="699"/>
      <c r="E186" s="621"/>
      <c r="F186" s="622">
        <f>E163</f>
        <v>0</v>
      </c>
    </row>
    <row r="187" spans="1:6" ht="15.75">
      <c r="A187" s="618"/>
      <c r="B187" s="619"/>
      <c r="C187" s="619"/>
      <c r="D187" s="623"/>
      <c r="E187" s="624"/>
      <c r="F187" s="625"/>
    </row>
    <row r="188" spans="1:6" ht="37.5">
      <c r="A188" s="541" t="s">
        <v>733</v>
      </c>
      <c r="B188" s="699" t="s">
        <v>734</v>
      </c>
      <c r="C188" s="699"/>
      <c r="D188" s="699"/>
      <c r="E188" s="621"/>
      <c r="F188" s="622">
        <f>F171</f>
        <v>0</v>
      </c>
    </row>
    <row r="189" spans="1:6" ht="15.75">
      <c r="A189" s="618"/>
      <c r="B189" s="619"/>
      <c r="C189" s="619"/>
      <c r="D189" s="623"/>
      <c r="E189" s="624"/>
      <c r="F189" s="625"/>
    </row>
    <row r="190" spans="1:6" ht="18.75">
      <c r="A190" s="626"/>
      <c r="B190" s="627" t="s">
        <v>740</v>
      </c>
      <c r="C190" s="628"/>
      <c r="D190" s="629"/>
      <c r="E190" s="630"/>
      <c r="F190" s="632">
        <f ca="1">SUM(F180:F188)</f>
        <v>0</v>
      </c>
    </row>
    <row r="191" spans="1:6" ht="15.75">
      <c r="A191" s="544"/>
      <c r="B191" s="611"/>
      <c r="C191" s="612"/>
      <c r="D191" s="613"/>
      <c r="E191" s="614"/>
      <c r="F191" s="615"/>
    </row>
  </sheetData>
  <sheetProtection selectLockedCells="1" selectUnlockedCells="1"/>
  <mergeCells count="17">
    <mergeCell ref="B171:D171"/>
    <mergeCell ref="B177:E177"/>
    <mergeCell ref="B180:C180"/>
    <mergeCell ref="B186:D186"/>
    <mergeCell ref="B188:D188"/>
    <mergeCell ref="A1:E1"/>
    <mergeCell ref="B4:F4"/>
    <mergeCell ref="B7:F7"/>
    <mergeCell ref="B9:F9"/>
    <mergeCell ref="B11:F11"/>
    <mergeCell ref="B6:F6"/>
    <mergeCell ref="B13:F13"/>
    <mergeCell ref="B15:D15"/>
    <mergeCell ref="B28:C28"/>
    <mergeCell ref="B146:F146"/>
    <mergeCell ref="B163:D163"/>
    <mergeCell ref="E163:F163"/>
  </mergeCells>
  <printOptions/>
  <pageMargins left="0.7479166666666667" right="0.7479166666666667" top="1.130952380952381" bottom="0.9840277777777777" header="0.5118055555555555" footer="0.5118055555555555"/>
  <pageSetup horizontalDpi="300" verticalDpi="300" orientation="portrait" paperSize="9" r:id="rId1"/>
  <headerFooter alignWithMargins="0">
    <oddHeader xml:space="preserve">&amp;CInvestitor:Općina Hercegovac, Moslavačka 147, Hercegovac
Građevina/Lokacija: Osnovna škola - rekonstrukcija i dogradnja, Hercegovac, k.č.br.753, k.o.Hercegovac
Faza projekta: Glavni projekt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view="pageLayout" workbookViewId="0" topLeftCell="A1">
      <selection activeCell="E18" sqref="E18"/>
    </sheetView>
  </sheetViews>
  <sheetFormatPr defaultColWidth="9.140625" defaultRowHeight="12.75"/>
  <cols>
    <col min="1" max="1" width="3.57421875" style="0" customWidth="1"/>
    <col min="9" max="9" width="4.57421875" style="0" customWidth="1"/>
    <col min="10" max="10" width="11.28125" style="0" customWidth="1"/>
  </cols>
  <sheetData>
    <row r="2" spans="1:6" ht="18">
      <c r="A2" s="9"/>
      <c r="B2" s="161" t="s">
        <v>741</v>
      </c>
      <c r="C2" s="114"/>
      <c r="D2" s="115"/>
      <c r="E2" s="115"/>
      <c r="F2" s="94"/>
    </row>
    <row r="3" spans="1:6" ht="18">
      <c r="A3" s="9"/>
      <c r="B3" s="65"/>
      <c r="C3" s="114"/>
      <c r="D3" s="115"/>
      <c r="E3" s="115"/>
      <c r="F3" s="94"/>
    </row>
    <row r="4" spans="1:8" ht="18">
      <c r="A4" s="637" t="s">
        <v>7</v>
      </c>
      <c r="B4" s="712" t="s">
        <v>744</v>
      </c>
      <c r="C4" s="712"/>
      <c r="D4" s="712"/>
      <c r="E4" s="712"/>
      <c r="F4" s="712"/>
      <c r="G4" s="712"/>
      <c r="H4" s="712"/>
    </row>
    <row r="5" spans="1:10" ht="18">
      <c r="A5" s="9"/>
      <c r="B5" s="712"/>
      <c r="C5" s="712"/>
      <c r="D5" s="712"/>
      <c r="E5" s="712"/>
      <c r="F5" s="712"/>
      <c r="G5" s="712"/>
      <c r="H5" s="712"/>
      <c r="J5" s="165">
        <f>'TROŠ-GR-OB'!F576</f>
        <v>0</v>
      </c>
    </row>
    <row r="6" spans="1:10" ht="18">
      <c r="A6" s="9"/>
      <c r="B6" s="161"/>
      <c r="C6" s="162"/>
      <c r="D6" s="163"/>
      <c r="E6" s="164"/>
      <c r="J6" s="165"/>
    </row>
    <row r="7" spans="1:10" ht="18">
      <c r="A7" s="637" t="s">
        <v>6</v>
      </c>
      <c r="B7" s="161" t="s">
        <v>250</v>
      </c>
      <c r="C7" s="162"/>
      <c r="D7" s="163"/>
      <c r="E7" s="164"/>
      <c r="J7" s="165">
        <f>'STROJARSKE INSTALACIJE'!H578</f>
        <v>0</v>
      </c>
    </row>
    <row r="8" spans="1:10" ht="18">
      <c r="A8" s="9"/>
      <c r="B8" s="161"/>
      <c r="C8" s="162"/>
      <c r="D8" s="163"/>
      <c r="E8" s="164"/>
      <c r="J8" s="165"/>
    </row>
    <row r="9" spans="1:10" ht="18">
      <c r="A9" s="637" t="s">
        <v>22</v>
      </c>
      <c r="B9" s="161" t="s">
        <v>742</v>
      </c>
      <c r="C9" s="162"/>
      <c r="D9" s="163"/>
      <c r="E9" s="164"/>
      <c r="J9" s="165">
        <f ca="1">ELEKTROINSTALACIJE!F190</f>
        <v>0</v>
      </c>
    </row>
    <row r="10" spans="1:10" ht="18">
      <c r="A10" s="9"/>
      <c r="B10" s="161"/>
      <c r="C10" s="162"/>
      <c r="D10" s="163"/>
      <c r="E10" s="164"/>
      <c r="J10" s="165"/>
    </row>
    <row r="11" spans="1:10" ht="18">
      <c r="A11" s="9"/>
      <c r="B11" s="633" t="s">
        <v>17</v>
      </c>
      <c r="C11" s="634"/>
      <c r="D11" s="635"/>
      <c r="E11" s="636"/>
      <c r="F11" s="636"/>
      <c r="G11" s="636"/>
      <c r="H11" s="636"/>
      <c r="I11" s="636"/>
      <c r="J11" s="635">
        <f ca="1">SUM(J5:J10)</f>
        <v>0</v>
      </c>
    </row>
    <row r="12" spans="1:10" ht="18">
      <c r="A12" s="9"/>
      <c r="B12" s="35"/>
      <c r="C12" s="51"/>
      <c r="D12" s="52"/>
      <c r="E12" s="53"/>
      <c r="J12" s="52"/>
    </row>
    <row r="13" spans="1:10" ht="18">
      <c r="A13" s="9"/>
      <c r="B13" s="161" t="s">
        <v>18</v>
      </c>
      <c r="C13" s="162"/>
      <c r="D13" s="163"/>
      <c r="E13" s="164"/>
      <c r="J13" s="165">
        <f ca="1">J11*0.25</f>
        <v>0</v>
      </c>
    </row>
    <row r="14" spans="1:10" ht="18">
      <c r="A14" s="9"/>
      <c r="B14" s="35"/>
      <c r="C14" s="51"/>
      <c r="D14" s="52"/>
      <c r="E14" s="53"/>
      <c r="J14" s="52"/>
    </row>
    <row r="15" spans="1:10" ht="18">
      <c r="A15" s="9"/>
      <c r="B15" s="633" t="s">
        <v>19</v>
      </c>
      <c r="C15" s="634"/>
      <c r="D15" s="635"/>
      <c r="E15" s="636"/>
      <c r="F15" s="636"/>
      <c r="G15" s="636"/>
      <c r="H15" s="636"/>
      <c r="I15" s="636"/>
      <c r="J15" s="635">
        <f ca="1">SUM(J11:J13)</f>
        <v>0</v>
      </c>
    </row>
  </sheetData>
  <mergeCells count="1">
    <mergeCell ref="B4:H5"/>
  </mergeCells>
  <printOptions/>
  <pageMargins left="0.7" right="0.7" top="0.875" bottom="0.75" header="0.3" footer="0.3"/>
  <pageSetup horizontalDpi="600" verticalDpi="600" orientation="portrait" paperSize="9" r:id="rId1"/>
  <headerFooter>
    <oddHeader xml:space="preserve">&amp;CInvestitor:Općina Hercegovac, Moslavačka 147, Hercegovac
Građevina/Lokacija: Osnovna škola - rekonstrukcija i dogradnja, Hercegovac, k.č.br.753, k.o.Hercegovac
Faza projekta: Glavni projekt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Ognjen</dc:creator>
  <cp:keywords/>
  <dc:description/>
  <cp:lastModifiedBy>Hp prijenosno</cp:lastModifiedBy>
  <cp:lastPrinted>2018-09-19T17:20:14Z</cp:lastPrinted>
  <dcterms:created xsi:type="dcterms:W3CDTF">2014-12-22T11:34:13Z</dcterms:created>
  <dcterms:modified xsi:type="dcterms:W3CDTF">2018-10-09T12:04:41Z</dcterms:modified>
  <cp:category/>
  <cp:version/>
  <cp:contentType/>
  <cp:contentStatus/>
</cp:coreProperties>
</file>